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2"/>
  </bookViews>
  <sheets>
    <sheet name="溧城" sheetId="7" r:id="rId1"/>
    <sheet name="昆仑" sheetId="13" r:id="rId2"/>
    <sheet name="天目湖" sheetId="10" r:id="rId3"/>
    <sheet name="古县" sheetId="6" r:id="rId4"/>
    <sheet name="埭头" sheetId="3" r:id="rId5"/>
    <sheet name="上黄" sheetId="16" r:id="rId6"/>
    <sheet name="戴埠" sheetId="1" r:id="rId7"/>
    <sheet name="别桥" sheetId="2" r:id="rId8"/>
    <sheet name="竹箦" sheetId="12" r:id="rId9"/>
    <sheet name="上兴" sheetId="9" r:id="rId10"/>
    <sheet name="南渡" sheetId="8" r:id="rId11"/>
    <sheet name="社渚" sheetId="4" r:id="rId12"/>
    <sheet name="现代产业园" sheetId="11" r:id="rId13"/>
    <sheet name="汇总" sheetId="15" r:id="rId14"/>
  </sheets>
  <definedNames>
    <definedName name="_xlnm._FilterDatabase" localSheetId="1" hidden="1">昆仑!$I$3:$I$35</definedName>
    <definedName name="_xlnm._FilterDatabase" localSheetId="9" hidden="1">上兴!$A$2:$I$27</definedName>
    <definedName name="_xlnm._FilterDatabase" localSheetId="12" hidden="1">现代产业园!$A$1:$H$33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<sst xmlns="http://schemas.openxmlformats.org/spreadsheetml/2006/main" count="823" uniqueCount="444">
  <si>
    <t>2024年水稻重大病虫害防控补助对象统计分配表</t>
  </si>
  <si>
    <t>序号</t>
  </si>
  <si>
    <t>所 属 镇 村</t>
  </si>
  <si>
    <t>补贴对象名称</t>
  </si>
  <si>
    <t>补助亩数</t>
  </si>
  <si>
    <t>40%甲氧·茚虫威
（悬浮剂）100g/瓶</t>
  </si>
  <si>
    <t>20%噻呋·己唑醇
（悬浮剂）400g/瓶</t>
  </si>
  <si>
    <t>60%烯啶·呋虫胺
（水分散粒剂）100g/瓶</t>
  </si>
  <si>
    <t>领取人签字</t>
  </si>
  <si>
    <t>溧城街道倪庄村</t>
  </si>
  <si>
    <t>汤宏才</t>
  </si>
  <si>
    <t>溧城街道八字桥村</t>
  </si>
  <si>
    <t>江海清</t>
  </si>
  <si>
    <t>溧城街道歌岐村</t>
  </si>
  <si>
    <t>汪宣明</t>
  </si>
  <si>
    <t>蒋汉国</t>
  </si>
  <si>
    <t>陈小红</t>
  </si>
  <si>
    <t>合计</t>
  </si>
  <si>
    <t>古渎村</t>
  </si>
  <si>
    <t>张永考</t>
  </si>
  <si>
    <t>陈阿兴</t>
  </si>
  <si>
    <t>陈志明</t>
  </si>
  <si>
    <t>陈陆平</t>
  </si>
  <si>
    <t>淦西村</t>
  </si>
  <si>
    <t>闵国新</t>
  </si>
  <si>
    <t>徐裴</t>
  </si>
  <si>
    <t>樊森林</t>
  </si>
  <si>
    <t>道人渡村</t>
  </si>
  <si>
    <t>陈余彬</t>
  </si>
  <si>
    <t>史金保</t>
  </si>
  <si>
    <t>张建平</t>
  </si>
  <si>
    <t>韩秀娟</t>
  </si>
  <si>
    <t>合心村</t>
  </si>
  <si>
    <t>溧阳市海清农机专业合作社</t>
  </si>
  <si>
    <t>蒋店村</t>
  </si>
  <si>
    <t>陈双虎</t>
  </si>
  <si>
    <t>钱家圩村</t>
  </si>
  <si>
    <t>梅粉英</t>
  </si>
  <si>
    <t>蒋林富</t>
  </si>
  <si>
    <t>袁名志</t>
  </si>
  <si>
    <t>夏庄村</t>
  </si>
  <si>
    <t>陈守保</t>
  </si>
  <si>
    <t>新昌村</t>
  </si>
  <si>
    <t>陈志百</t>
  </si>
  <si>
    <t>胡传刚</t>
  </si>
  <si>
    <t>濑阳村</t>
  </si>
  <si>
    <t>潘程</t>
  </si>
  <si>
    <t>杨善志</t>
  </si>
  <si>
    <t>谢网保</t>
  </si>
  <si>
    <t>谢菊平</t>
  </si>
  <si>
    <t>班竹村</t>
  </si>
  <si>
    <t>王水生</t>
  </si>
  <si>
    <t>余桥村</t>
  </si>
  <si>
    <t>史夕生</t>
  </si>
  <si>
    <t>陈田康</t>
  </si>
  <si>
    <t>陈洪祥</t>
  </si>
  <si>
    <t>张明选</t>
  </si>
  <si>
    <t>陈国芳</t>
  </si>
  <si>
    <t>樊祥生</t>
  </si>
  <si>
    <t>杨庄村</t>
  </si>
  <si>
    <t>管永林</t>
  </si>
  <si>
    <t>方里村</t>
  </si>
  <si>
    <t>溧阳市方里溧萃生态农业专业合作社</t>
  </si>
  <si>
    <t>天目湖镇天目湖村</t>
  </si>
  <si>
    <t>王国中</t>
  </si>
  <si>
    <t>杨国园</t>
  </si>
  <si>
    <t>狄东伟</t>
  </si>
  <si>
    <t>杨玉平</t>
  </si>
  <si>
    <t>天目湖镇观山村</t>
  </si>
  <si>
    <t>汤安平</t>
  </si>
  <si>
    <t>新联村</t>
  </si>
  <si>
    <t>周国建</t>
  </si>
  <si>
    <t>杨福明</t>
  </si>
  <si>
    <t>戴学琴</t>
  </si>
  <si>
    <t>百家塘村</t>
  </si>
  <si>
    <t>吴伯林</t>
  </si>
  <si>
    <t>钱荣刚</t>
  </si>
  <si>
    <t>吴敏</t>
  </si>
  <si>
    <t>新桥村</t>
  </si>
  <si>
    <t>王文军</t>
  </si>
  <si>
    <t>陶德薪</t>
  </si>
  <si>
    <t>黄建民</t>
  </si>
  <si>
    <t>所属镇村</t>
  </si>
  <si>
    <t>埭西村</t>
  </si>
  <si>
    <t>陈秀闩</t>
  </si>
  <si>
    <t>黄荣华</t>
  </si>
  <si>
    <t>李兴健</t>
  </si>
  <si>
    <t>埭头村</t>
  </si>
  <si>
    <t>孙世文</t>
  </si>
  <si>
    <t>余家坝村</t>
  </si>
  <si>
    <t>吴继兵</t>
  </si>
  <si>
    <t>刘青</t>
  </si>
  <si>
    <t>李光琪</t>
  </si>
  <si>
    <t>朱仁宗</t>
  </si>
  <si>
    <t>杨小娟</t>
  </si>
  <si>
    <t>徐亮</t>
  </si>
  <si>
    <t>陈维江</t>
  </si>
  <si>
    <t>后六村</t>
  </si>
  <si>
    <t>胡顺保</t>
  </si>
  <si>
    <t>杨勇</t>
  </si>
  <si>
    <t>周建明</t>
  </si>
  <si>
    <t>胡建锋</t>
  </si>
  <si>
    <t>罗建新</t>
  </si>
  <si>
    <t>胡阿荣</t>
  </si>
  <si>
    <t>胡福强</t>
  </si>
  <si>
    <t>史加林</t>
  </si>
  <si>
    <t>戴建春</t>
  </si>
  <si>
    <t>前六村</t>
  </si>
  <si>
    <t>方建圩</t>
  </si>
  <si>
    <t>汪宣满</t>
  </si>
  <si>
    <t>陈卫平</t>
  </si>
  <si>
    <t>管岳清</t>
  </si>
  <si>
    <t>罗伟清</t>
  </si>
  <si>
    <t>杨诚</t>
  </si>
  <si>
    <t>王胜涛</t>
  </si>
  <si>
    <t>彭丽华</t>
  </si>
  <si>
    <t>邹家村</t>
  </si>
  <si>
    <t>徐国洪</t>
  </si>
  <si>
    <t>刘法庚</t>
  </si>
  <si>
    <t>上黄镇浒西村</t>
  </si>
  <si>
    <t>梁红</t>
  </si>
  <si>
    <t>上黄镇上黄村</t>
  </si>
  <si>
    <t>沈云娟</t>
  </si>
  <si>
    <t>上黄镇坡圩村</t>
  </si>
  <si>
    <t>溧阳市旭东农机专业合作社</t>
  </si>
  <si>
    <t>上黄镇山下村</t>
  </si>
  <si>
    <t>裴世荣</t>
  </si>
  <si>
    <t>戴埠镇红武村</t>
  </si>
  <si>
    <t>范中华</t>
  </si>
  <si>
    <t>纪小龙</t>
  </si>
  <si>
    <t>冯双龙</t>
  </si>
  <si>
    <t>戴埠镇戴北村</t>
  </si>
  <si>
    <t>王华勤</t>
  </si>
  <si>
    <t>刘阿明</t>
  </si>
  <si>
    <t>戴埠镇郑墅村</t>
  </si>
  <si>
    <t>季程有</t>
  </si>
  <si>
    <t>吴波</t>
  </si>
  <si>
    <t>戴埠镇赵家桥村</t>
  </si>
  <si>
    <t>王建平</t>
  </si>
  <si>
    <t>郑炳才</t>
  </si>
  <si>
    <t>别桥镇长荡湖村</t>
  </si>
  <si>
    <t>范建才</t>
  </si>
  <si>
    <t>范一帆</t>
  </si>
  <si>
    <t>别桥镇马家村</t>
  </si>
  <si>
    <t>陈方元</t>
  </si>
  <si>
    <t>别桥镇镇东村</t>
  </si>
  <si>
    <t>马双林</t>
  </si>
  <si>
    <t>万敬</t>
  </si>
  <si>
    <t>别桥镇别桥村</t>
  </si>
  <si>
    <t>王淇</t>
  </si>
  <si>
    <t>王小新</t>
  </si>
  <si>
    <t>别桥镇前程村</t>
  </si>
  <si>
    <t>孙网扣</t>
  </si>
  <si>
    <t>谢田芳</t>
  </si>
  <si>
    <t>董定根</t>
  </si>
  <si>
    <t>别桥镇合星村</t>
  </si>
  <si>
    <t>高小明</t>
  </si>
  <si>
    <t>龚锁福</t>
  </si>
  <si>
    <t>陈军华</t>
  </si>
  <si>
    <t>吕海荣</t>
  </si>
  <si>
    <t>徐生</t>
  </si>
  <si>
    <t>周锁才</t>
  </si>
  <si>
    <t>周林庚</t>
  </si>
  <si>
    <t>陈立</t>
  </si>
  <si>
    <t>袁举荣</t>
  </si>
  <si>
    <t>别桥镇北山村</t>
  </si>
  <si>
    <t>李云川</t>
  </si>
  <si>
    <t>胡士芒</t>
  </si>
  <si>
    <t>赵建立</t>
  </si>
  <si>
    <t>别桥镇道成村</t>
  </si>
  <si>
    <t>管大合</t>
  </si>
  <si>
    <t>别桥镇两湾村</t>
  </si>
  <si>
    <t>沈龙保</t>
  </si>
  <si>
    <t>沈春花</t>
  </si>
  <si>
    <t>赵阿明</t>
  </si>
  <si>
    <t>别桥镇绸缪村</t>
  </si>
  <si>
    <t>别桥镇黄金山村</t>
  </si>
  <si>
    <t>江苏金之福生态农业有限公司</t>
  </si>
  <si>
    <t>朱国九</t>
  </si>
  <si>
    <t>马兴华</t>
  </si>
  <si>
    <t>戴建华</t>
  </si>
  <si>
    <t>别桥镇玉华山村</t>
  </si>
  <si>
    <t>王建国</t>
  </si>
  <si>
    <t>宋留庆</t>
  </si>
  <si>
    <t>别桥镇小石桥村</t>
  </si>
  <si>
    <t>梁金芳</t>
  </si>
  <si>
    <t>邵炳华</t>
  </si>
  <si>
    <t>别桥镇塘马村</t>
  </si>
  <si>
    <t>卢荣清</t>
  </si>
  <si>
    <t>倪红卫</t>
  </si>
  <si>
    <t>马旭刚</t>
  </si>
  <si>
    <t>别桥镇后周村</t>
  </si>
  <si>
    <t>殷国松</t>
  </si>
  <si>
    <t>沙财荣</t>
  </si>
  <si>
    <t>余玉麟</t>
  </si>
  <si>
    <t>王海斌</t>
  </si>
  <si>
    <t>别桥镇西马村</t>
  </si>
  <si>
    <t>吕国宣</t>
  </si>
  <si>
    <t>吉叶兵</t>
  </si>
  <si>
    <t>周杰</t>
  </si>
  <si>
    <t>陈卫忠</t>
  </si>
  <si>
    <t>翁乃塘</t>
  </si>
  <si>
    <t>别桥镇西马村、绸缪村</t>
  </si>
  <si>
    <t>魏国胜</t>
  </si>
  <si>
    <t>汪叶明</t>
  </si>
  <si>
    <t>前村</t>
  </si>
  <si>
    <t>王锁荣</t>
  </si>
  <si>
    <t>中梅村</t>
  </si>
  <si>
    <t>卢洪斌</t>
  </si>
  <si>
    <t>王妹芳</t>
  </si>
  <si>
    <t>北村</t>
  </si>
  <si>
    <t>张瑞勋</t>
  </si>
  <si>
    <t>陆笪村</t>
  </si>
  <si>
    <t>魏发云</t>
  </si>
  <si>
    <t>王渚村</t>
  </si>
  <si>
    <t>陆建新</t>
  </si>
  <si>
    <t>水西</t>
  </si>
  <si>
    <t>成正明</t>
  </si>
  <si>
    <t>陶庄</t>
  </si>
  <si>
    <t>陈志华</t>
  </si>
  <si>
    <t>王正华</t>
  </si>
  <si>
    <t>下宅</t>
  </si>
  <si>
    <t>郭修生</t>
  </si>
  <si>
    <t>张志敏</t>
  </si>
  <si>
    <t>陈啟兵</t>
  </si>
  <si>
    <t>聂军旗</t>
  </si>
  <si>
    <t>竹箦村</t>
  </si>
  <si>
    <t>李剑宏</t>
  </si>
  <si>
    <t>仇国强</t>
  </si>
  <si>
    <t>陈建成</t>
  </si>
  <si>
    <t>前马</t>
  </si>
  <si>
    <t>黄永水</t>
  </si>
  <si>
    <t>景彩龙</t>
  </si>
  <si>
    <t>上兴镇练庄村</t>
  </si>
  <si>
    <t>李志革</t>
  </si>
  <si>
    <t>江海龙</t>
  </si>
  <si>
    <t>上兴镇龙峰村</t>
  </si>
  <si>
    <t>宋海松</t>
  </si>
  <si>
    <t>上兴镇赵沛村</t>
  </si>
  <si>
    <t>黄祥龙</t>
  </si>
  <si>
    <t>李来喜</t>
  </si>
  <si>
    <t>上兴镇陶村村</t>
  </si>
  <si>
    <t>林海金</t>
  </si>
  <si>
    <t>罗子攀</t>
  </si>
  <si>
    <t>上兴镇余巷村</t>
  </si>
  <si>
    <t>李水平</t>
  </si>
  <si>
    <t>上兴镇东塘村</t>
  </si>
  <si>
    <t>余国平</t>
  </si>
  <si>
    <t>李洪发</t>
  </si>
  <si>
    <t>上兴镇桥东干村</t>
  </si>
  <si>
    <t>张奇荣</t>
  </si>
  <si>
    <t>溧阳市长青粮油作物专业合作社</t>
  </si>
  <si>
    <t>徐光新</t>
  </si>
  <si>
    <t>张红军</t>
  </si>
  <si>
    <t>郭和平</t>
  </si>
  <si>
    <t>周中利</t>
  </si>
  <si>
    <t>上兴镇永和村</t>
  </si>
  <si>
    <t>王顺华</t>
  </si>
  <si>
    <t>周中文</t>
  </si>
  <si>
    <t>许小新</t>
  </si>
  <si>
    <t>上兴镇分界村</t>
  </si>
  <si>
    <t>罗根凤</t>
  </si>
  <si>
    <t>史招军</t>
  </si>
  <si>
    <t>王鑫</t>
  </si>
  <si>
    <t>上兴镇祠堂村</t>
  </si>
  <si>
    <t>罗胜伟</t>
  </si>
  <si>
    <t>上兴镇步村村</t>
  </si>
  <si>
    <t>赵文平</t>
  </si>
  <si>
    <t>堑口村</t>
  </si>
  <si>
    <t>周建良</t>
  </si>
  <si>
    <t>蒋敏</t>
  </si>
  <si>
    <t>高来富</t>
  </si>
  <si>
    <t>张雪华</t>
  </si>
  <si>
    <t>梅庄村</t>
  </si>
  <si>
    <t>李震</t>
  </si>
  <si>
    <t>朱国震</t>
  </si>
  <si>
    <t>罗胜根</t>
  </si>
  <si>
    <t>梅国庆</t>
  </si>
  <si>
    <t>腾村村</t>
  </si>
  <si>
    <t>许富明</t>
  </si>
  <si>
    <t>张利明</t>
  </si>
  <si>
    <t>张卫国</t>
  </si>
  <si>
    <t>李德法</t>
  </si>
  <si>
    <t>姜才法</t>
  </si>
  <si>
    <t>史小平</t>
  </si>
  <si>
    <t>陆志平</t>
  </si>
  <si>
    <t>东湖村</t>
  </si>
  <si>
    <t>李留平</t>
  </si>
  <si>
    <t>福新村</t>
  </si>
  <si>
    <t>李荣财</t>
  </si>
  <si>
    <t>席夕平</t>
  </si>
  <si>
    <t>陈海泉</t>
  </si>
  <si>
    <t>旧县村</t>
  </si>
  <si>
    <t>杨全保</t>
  </si>
  <si>
    <t>杨锁金</t>
  </si>
  <si>
    <t>张力</t>
  </si>
  <si>
    <t>庆丰村</t>
  </si>
  <si>
    <t>闵国忠</t>
  </si>
  <si>
    <t>王松林</t>
  </si>
  <si>
    <t>奚洪明</t>
  </si>
  <si>
    <t>溧阳市南渡镇庆丰村股份经济合作社</t>
  </si>
  <si>
    <t>胜笪村</t>
  </si>
  <si>
    <t>沈继生</t>
  </si>
  <si>
    <t>刘银美</t>
  </si>
  <si>
    <t>赵春林</t>
  </si>
  <si>
    <t>平城村</t>
  </si>
  <si>
    <t>宋斌</t>
  </si>
  <si>
    <t>吴文忠</t>
  </si>
  <si>
    <t>黄洪新</t>
  </si>
  <si>
    <t>永丰村</t>
  </si>
  <si>
    <t>张志富</t>
  </si>
  <si>
    <t>西圩村</t>
  </si>
  <si>
    <t>张伟</t>
  </si>
  <si>
    <t xml:space="preserve">马和平 </t>
  </si>
  <si>
    <t>陈小海</t>
  </si>
  <si>
    <t>韦志海</t>
  </si>
  <si>
    <t>大圩村</t>
  </si>
  <si>
    <t>朱国民</t>
  </si>
  <si>
    <t>黄山村</t>
  </si>
  <si>
    <t>社渚村</t>
  </si>
  <si>
    <t>王助民</t>
  </si>
  <si>
    <t>熊再亮</t>
  </si>
  <si>
    <t>下西村</t>
  </si>
  <si>
    <t>徐真喜</t>
  </si>
  <si>
    <t>张红庚</t>
  </si>
  <si>
    <t>虞有福</t>
  </si>
  <si>
    <t>项金钟</t>
  </si>
  <si>
    <t>黄军荣</t>
  </si>
  <si>
    <t>杨成兵</t>
  </si>
  <si>
    <t>鲁金锁</t>
  </si>
  <si>
    <t>史华网</t>
  </si>
  <si>
    <t>何生意</t>
  </si>
  <si>
    <t>赵德强</t>
  </si>
  <si>
    <t>新塘村</t>
  </si>
  <si>
    <t>周学民</t>
  </si>
  <si>
    <t>新山村</t>
  </si>
  <si>
    <t>孟长春</t>
  </si>
  <si>
    <t>宜巷村</t>
  </si>
  <si>
    <t>徐福喜</t>
  </si>
  <si>
    <t>陶建荣</t>
  </si>
  <si>
    <t>余炳发</t>
  </si>
  <si>
    <t>袁宏才</t>
  </si>
  <si>
    <t>管成建</t>
  </si>
  <si>
    <t>孔村村</t>
  </si>
  <si>
    <t>黄咬凤</t>
  </si>
  <si>
    <t>虞友富</t>
  </si>
  <si>
    <t>虞雪峰</t>
  </si>
  <si>
    <t>胡海豹</t>
  </si>
  <si>
    <t>虞凌云</t>
  </si>
  <si>
    <t>赵忠心</t>
  </si>
  <si>
    <t>大田村</t>
  </si>
  <si>
    <t>谢虎</t>
  </si>
  <si>
    <t>余献富</t>
  </si>
  <si>
    <t>吕江湖</t>
  </si>
  <si>
    <t>姚巷村</t>
  </si>
  <si>
    <t>赵海志</t>
  </si>
  <si>
    <t>殷桥村</t>
  </si>
  <si>
    <t>陈和平</t>
  </si>
  <si>
    <t>虞国胜</t>
  </si>
  <si>
    <t>上蒋村</t>
  </si>
  <si>
    <t>张光林</t>
  </si>
  <si>
    <t>叶有志</t>
  </si>
  <si>
    <t>梅山村</t>
  </si>
  <si>
    <t>尤建洪</t>
  </si>
  <si>
    <t>金庄村</t>
  </si>
  <si>
    <t>戴琪</t>
  </si>
  <si>
    <t>张大平</t>
  </si>
  <si>
    <t>李发清</t>
  </si>
  <si>
    <t>张明红</t>
  </si>
  <si>
    <t>易善金</t>
  </si>
  <si>
    <t>易善水</t>
  </si>
  <si>
    <t>丁山村</t>
  </si>
  <si>
    <t>黄永军</t>
  </si>
  <si>
    <t>张青</t>
  </si>
  <si>
    <t>黄永富</t>
  </si>
  <si>
    <t>周城村</t>
  </si>
  <si>
    <t>熊伟</t>
  </si>
  <si>
    <t>徐军</t>
  </si>
  <si>
    <t>徐华涛</t>
  </si>
  <si>
    <t>邹荣刚</t>
  </si>
  <si>
    <t>金峰村</t>
  </si>
  <si>
    <t>乐爱平</t>
  </si>
  <si>
    <t>潘忠宝</t>
  </si>
  <si>
    <t>黄开林</t>
  </si>
  <si>
    <t>潘国强</t>
  </si>
  <si>
    <t>徐金鹏</t>
  </si>
  <si>
    <t>金山村</t>
  </si>
  <si>
    <t>叶贵平</t>
  </si>
  <si>
    <t>江苏前峰农业有限公司</t>
  </si>
  <si>
    <t>杨军</t>
  </si>
  <si>
    <t>王春华</t>
  </si>
  <si>
    <t>赵亮</t>
  </si>
  <si>
    <t>严水凤</t>
  </si>
  <si>
    <t>张晴泽</t>
  </si>
  <si>
    <t>赵申俊</t>
  </si>
  <si>
    <t>杭琴</t>
  </si>
  <si>
    <t>汤琴娟</t>
  </si>
  <si>
    <t>现代农业产业示范园圩庄村委、蒲村村委、缪巷村委</t>
  </si>
  <si>
    <t>叶小贵</t>
  </si>
  <si>
    <t>现代农业产业示范园汤桥村委、吐祥村委、蒲村村委</t>
  </si>
  <si>
    <t>姜国田</t>
  </si>
  <si>
    <t>现代农业产业示范园圩庄村委</t>
  </si>
  <si>
    <t>汤尧俊</t>
  </si>
  <si>
    <t>现代农业产业示范园吐祥村委</t>
  </si>
  <si>
    <t>徐来富</t>
  </si>
  <si>
    <t>芮长明</t>
  </si>
  <si>
    <t>彭海军</t>
  </si>
  <si>
    <t>姚  广</t>
  </si>
  <si>
    <t>现代农业产业示范园河口村委</t>
  </si>
  <si>
    <t>陈思清</t>
  </si>
  <si>
    <t>现代农业产业示范园乘马圩村委</t>
  </si>
  <si>
    <t>江秀珍</t>
  </si>
  <si>
    <t>王朝民</t>
  </si>
  <si>
    <t>现代农业产业示范园蒲村村委</t>
  </si>
  <si>
    <t>彭静娟</t>
  </si>
  <si>
    <t>夏玉宝</t>
  </si>
  <si>
    <t>王海智</t>
  </si>
  <si>
    <t>现代农业产业示范园缪巷村委</t>
  </si>
  <si>
    <t>彭怀远</t>
  </si>
  <si>
    <t>潘斗义</t>
  </si>
  <si>
    <t>现代农业产业示范园毛家村委</t>
  </si>
  <si>
    <t>余秀庚</t>
  </si>
  <si>
    <t>芮和青</t>
  </si>
  <si>
    <t>缪福强</t>
  </si>
  <si>
    <t>现代农业产业示范园湖西村委</t>
  </si>
  <si>
    <t>现代农业产业示范园堑口良种场</t>
  </si>
  <si>
    <t>王林松</t>
  </si>
  <si>
    <t>合     计</t>
  </si>
  <si>
    <t>乡镇名称</t>
  </si>
  <si>
    <t>补贴对象户数</t>
  </si>
  <si>
    <t>备注</t>
  </si>
  <si>
    <t>溧城街道</t>
  </si>
  <si>
    <t>昆仑街道</t>
  </si>
  <si>
    <t>天目湖镇</t>
  </si>
  <si>
    <t>古县街道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</si>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</sst>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rgb="FF000000"/>
      <name val="仿宋_GB2312"/>
      <charset val="134"/>
    </font>
    <font>
      <sz val="18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b/>
      <sz val="20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b/>
      <sz val="20"/>
      <color rgb="FF000000"/>
      <name val="仿宋_GB2312"/>
      <charset val="134"/>
    </font>
    <font>
      <sz val="16"/>
      <name val="仿宋_GB2312"/>
      <charset val="134"/>
    </font>
    <font>
      <b/>
      <sz val="12"/>
      <color rgb="FF000000"/>
      <name val="仿宋_GB2312"/>
      <charset val="134"/>
    </font>
    <font>
      <sz val="16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50" applyNumberFormat="1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" fontId="1" fillId="0" borderId="0" xfId="50" applyNumberFormat="1" applyAlignment="1">
      <alignment horizontal="center" vertical="center"/>
    </xf>
    <xf numFmtId="1" fontId="1" fillId="0" borderId="0" xfId="50" applyNumberFormat="1">
      <alignment vertical="center"/>
    </xf>
    <xf numFmtId="0" fontId="5" fillId="0" borderId="1" xfId="50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 wrapText="1"/>
    </xf>
    <xf numFmtId="0" fontId="1" fillId="0" borderId="1" xfId="50" applyBorder="1">
      <alignment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 wrapText="1"/>
    </xf>
    <xf numFmtId="176" fontId="5" fillId="0" borderId="0" xfId="50" applyNumberFormat="1" applyFont="1" applyAlignment="1">
      <alignment horizontal="center" vertical="center" wrapText="1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176" fontId="5" fillId="0" borderId="0" xfId="50" applyNumberFormat="1" applyFont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76" fontId="1" fillId="0" borderId="0" xfId="50" applyNumberFormat="1">
      <alignment vertical="center"/>
    </xf>
    <xf numFmtId="0" fontId="12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176" fontId="12" fillId="0" borderId="1" xfId="5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15" fillId="0" borderId="0" xfId="49">
      <alignment vertical="center"/>
    </xf>
    <xf numFmtId="0" fontId="6" fillId="0" borderId="0" xfId="49" applyFont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1" fontId="14" fillId="0" borderId="1" xfId="49" applyNumberFormat="1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1" fontId="16" fillId="0" borderId="1" xfId="49" applyNumberFormat="1" applyFont="1" applyBorder="1" applyAlignment="1">
      <alignment horizontal="center" vertical="center"/>
    </xf>
    <xf numFmtId="0" fontId="14" fillId="0" borderId="0" xfId="49" applyFont="1" applyAlignment="1">
      <alignment horizontal="left" vertical="center" wrapText="1"/>
    </xf>
    <xf numFmtId="0" fontId="14" fillId="0" borderId="0" xfId="49" applyFont="1" applyAlignment="1">
      <alignment horizontal="left" vertical="center"/>
    </xf>
    <xf numFmtId="0" fontId="15" fillId="0" borderId="0" xfId="49" applyAlignment="1">
      <alignment horizontal="center" vertical="center"/>
    </xf>
    <xf numFmtId="176" fontId="15" fillId="0" borderId="0" xfId="49" applyNumberFormat="1">
      <alignment vertical="center"/>
    </xf>
    <xf numFmtId="178" fontId="15" fillId="0" borderId="0" xfId="49" applyNumberFormat="1">
      <alignment vertic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eetMetadata" Target="metadata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4" sqref="$A4:$XFD4"/>
    </sheetView>
  </sheetViews>
  <sheetFormatPr defaultColWidth="9" defaultRowHeight="14.25" outlineLevelRow="7"/>
  <cols>
    <col min="1" max="8" width="18.125" customWidth="1"/>
    <col min="9" max="9" width="9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0.5" spans="1:9">
      <c r="A3" s="5">
        <v>1</v>
      </c>
      <c r="B3" s="5" t="s">
        <v>9</v>
      </c>
      <c r="C3" s="5" t="s">
        <v>10</v>
      </c>
      <c r="D3" s="5">
        <v>400</v>
      </c>
      <c r="E3" s="30">
        <v>56</v>
      </c>
      <c r="F3" s="30">
        <v>37</v>
      </c>
      <c r="G3" s="30" cm="1">
        <f t="array" ref="G3:G7">D3:D7/D8*406</f>
        <v>89</v>
      </c>
      <c r="H3" s="5"/>
      <c r="I3" s="54"/>
    </row>
    <row r="4" ht="40.5" spans="1:9">
      <c r="A4" s="5">
        <v>2</v>
      </c>
      <c r="B4" s="5" t="s">
        <v>11</v>
      </c>
      <c r="C4" s="5" t="s">
        <v>12</v>
      </c>
      <c r="D4" s="5">
        <v>300</v>
      </c>
      <c r="E4" s="30">
        <v>42</v>
      </c>
      <c r="F4" s="30">
        <v>28</v>
      </c>
      <c r="G4" s="30">
        <v>67</v>
      </c>
      <c r="H4" s="5"/>
      <c r="I4" s="54"/>
    </row>
    <row r="5" ht="40.5" spans="1:9">
      <c r="A5" s="5">
        <v>3</v>
      </c>
      <c r="B5" s="5" t="s">
        <v>13</v>
      </c>
      <c r="C5" s="5" t="s">
        <v>14</v>
      </c>
      <c r="D5" s="5">
        <v>600</v>
      </c>
      <c r="E5" s="30">
        <v>83</v>
      </c>
      <c r="F5" s="30">
        <v>54</v>
      </c>
      <c r="G5" s="30">
        <v>134</v>
      </c>
      <c r="H5" s="5"/>
      <c r="I5" s="54"/>
    </row>
    <row r="6" ht="40.5" spans="1:9">
      <c r="A6" s="5">
        <v>4</v>
      </c>
      <c r="B6" s="5" t="s">
        <v>13</v>
      </c>
      <c r="C6" s="5" t="s">
        <v>15</v>
      </c>
      <c r="D6" s="5">
        <v>300</v>
      </c>
      <c r="E6" s="30">
        <v>42</v>
      </c>
      <c r="F6" s="30">
        <v>28</v>
      </c>
      <c r="G6" s="30">
        <v>67</v>
      </c>
      <c r="H6" s="5"/>
      <c r="I6" s="54"/>
    </row>
    <row r="7" ht="40.5" spans="1:9">
      <c r="A7" s="5">
        <v>5</v>
      </c>
      <c r="B7" s="5" t="s">
        <v>13</v>
      </c>
      <c r="C7" s="5" t="s">
        <v>16</v>
      </c>
      <c r="D7" s="5">
        <v>220</v>
      </c>
      <c r="E7" s="30">
        <v>31</v>
      </c>
      <c r="F7" s="30">
        <v>20</v>
      </c>
      <c r="G7" s="30">
        <v>49</v>
      </c>
      <c r="H7" s="5"/>
      <c r="I7" s="54"/>
    </row>
    <row r="8" ht="20.25" spans="1:9">
      <c r="A8" s="71" t="s">
        <v>17</v>
      </c>
      <c r="B8" s="72"/>
      <c r="C8" s="73"/>
      <c r="D8" s="74">
        <f>SUM(D3:D7)</f>
        <v>1820</v>
      </c>
      <c r="E8" s="75">
        <f>SUM(E3:E7)</f>
        <v>254</v>
      </c>
      <c r="F8" s="75">
        <f>SUM(F3:F7)</f>
        <v>167</v>
      </c>
      <c r="G8" s="74">
        <v>406</v>
      </c>
      <c r="H8" s="74"/>
      <c r="I8" s="54"/>
    </row>
  </sheetData>
  <mergeCells count="2">
    <mergeCell ref="A1:H1"/>
    <mergeCell ref="A8:C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21" workbookViewId="0">
      <selection activeCell="K2" sqref="K2"/>
    </sheetView>
  </sheetViews>
  <sheetFormatPr defaultColWidth="9" defaultRowHeight="14.25"/>
  <cols>
    <col min="1" max="8" width="18.125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9">
      <c r="A3" s="5">
        <v>1</v>
      </c>
      <c r="B3" s="5" t="s">
        <v>18</v>
      </c>
      <c r="C3" s="5" t="s">
        <v>19</v>
      </c>
      <c r="D3" s="5">
        <v>299</v>
      </c>
      <c r="E3" s="30">
        <v>42</v>
      </c>
      <c r="F3" s="30">
        <v>27</v>
      </c>
      <c r="G3" s="30">
        <v>67</v>
      </c>
      <c r="H3" s="5"/>
      <c r="I3" s="54"/>
    </row>
    <row r="4" ht="20.25" spans="1:9">
      <c r="A4" s="5">
        <v>2</v>
      </c>
      <c r="B4" s="5" t="s">
        <v>18</v>
      </c>
      <c r="C4" s="5" t="s">
        <v>20</v>
      </c>
      <c r="D4" s="5">
        <v>208</v>
      </c>
      <c r="E4" s="30">
        <v>29</v>
      </c>
      <c r="F4" s="30">
        <v>19</v>
      </c>
      <c r="G4" s="30">
        <v>46</v>
      </c>
      <c r="H4" s="5"/>
      <c r="I4" s="54"/>
    </row>
    <row r="5" ht="20.25" spans="1:9">
      <c r="A5" s="5">
        <v>3</v>
      </c>
      <c r="B5" s="5" t="s">
        <v>18</v>
      </c>
      <c r="C5" s="5" t="s">
        <v>21</v>
      </c>
      <c r="D5" s="5">
        <v>100</v>
      </c>
      <c r="E5" s="30">
        <v>14</v>
      </c>
      <c r="F5" s="30">
        <v>9</v>
      </c>
      <c r="G5" s="30">
        <v>22</v>
      </c>
      <c r="H5" s="5"/>
      <c r="I5" s="54"/>
    </row>
    <row r="6" ht="20.25" spans="1:9">
      <c r="A6" s="5">
        <v>4</v>
      </c>
      <c r="B6" s="5" t="s">
        <v>18</v>
      </c>
      <c r="C6" s="5" t="s">
        <v>22</v>
      </c>
      <c r="D6" s="5">
        <v>200</v>
      </c>
      <c r="E6" s="30">
        <v>28</v>
      </c>
      <c r="F6" s="30">
        <v>18</v>
      </c>
      <c r="G6" s="30">
        <v>45</v>
      </c>
      <c r="H6" s="5"/>
      <c r="I6" s="54"/>
    </row>
    <row r="7" ht="20.25" spans="1:9">
      <c r="A7" s="5">
        <v>5</v>
      </c>
      <c r="B7" s="5" t="s">
        <v>23</v>
      </c>
      <c r="C7" s="5" t="s">
        <v>24</v>
      </c>
      <c r="D7" s="5">
        <v>253</v>
      </c>
      <c r="E7" s="30">
        <v>35</v>
      </c>
      <c r="F7" s="30">
        <v>23</v>
      </c>
      <c r="G7" s="30">
        <v>56</v>
      </c>
      <c r="H7" s="5"/>
      <c r="I7" s="54"/>
    </row>
    <row r="8" ht="20.25" spans="1:9">
      <c r="A8" s="5">
        <v>6</v>
      </c>
      <c r="B8" s="5" t="s">
        <v>23</v>
      </c>
      <c r="C8" s="5" t="s">
        <v>25</v>
      </c>
      <c r="D8" s="5">
        <v>204</v>
      </c>
      <c r="E8" s="30">
        <v>28</v>
      </c>
      <c r="F8" s="30">
        <v>19</v>
      </c>
      <c r="G8" s="30">
        <v>46</v>
      </c>
      <c r="H8" s="5"/>
      <c r="I8" s="54"/>
    </row>
    <row r="9" ht="20.25" spans="1:9">
      <c r="A9" s="5">
        <v>7</v>
      </c>
      <c r="B9" s="5" t="s">
        <v>23</v>
      </c>
      <c r="C9" s="5" t="s">
        <v>26</v>
      </c>
      <c r="D9" s="5">
        <v>100</v>
      </c>
      <c r="E9" s="30">
        <v>14</v>
      </c>
      <c r="F9" s="30">
        <v>9</v>
      </c>
      <c r="G9" s="30">
        <v>22</v>
      </c>
      <c r="H9" s="5"/>
      <c r="I9" s="54"/>
    </row>
    <row r="10" ht="20.25" spans="1:9">
      <c r="A10" s="5">
        <v>8</v>
      </c>
      <c r="B10" s="66" t="s">
        <v>27</v>
      </c>
      <c r="C10" s="66" t="s">
        <v>28</v>
      </c>
      <c r="D10" s="66">
        <v>149</v>
      </c>
      <c r="E10" s="67">
        <v>21</v>
      </c>
      <c r="F10" s="30">
        <v>15</v>
      </c>
      <c r="G10" s="30">
        <v>33</v>
      </c>
      <c r="H10" s="5"/>
      <c r="I10" s="54"/>
    </row>
    <row r="11" ht="20.25" spans="1:9">
      <c r="A11" s="5">
        <v>9</v>
      </c>
      <c r="B11" s="66" t="s">
        <v>27</v>
      </c>
      <c r="C11" s="66" t="s">
        <v>29</v>
      </c>
      <c r="D11" s="66">
        <v>295</v>
      </c>
      <c r="E11" s="67">
        <v>41</v>
      </c>
      <c r="F11" s="68">
        <v>27</v>
      </c>
      <c r="G11" s="69">
        <v>66</v>
      </c>
      <c r="H11" s="70"/>
      <c r="I11" s="54"/>
    </row>
    <row r="12" ht="20.25" spans="1:9">
      <c r="A12" s="5">
        <v>10</v>
      </c>
      <c r="B12" s="66" t="s">
        <v>27</v>
      </c>
      <c r="C12" s="66" t="s">
        <v>30</v>
      </c>
      <c r="D12" s="66">
        <v>280</v>
      </c>
      <c r="E12" s="67">
        <v>39</v>
      </c>
      <c r="F12" s="68">
        <v>26</v>
      </c>
      <c r="G12" s="69">
        <v>63</v>
      </c>
      <c r="H12" s="70"/>
      <c r="I12" s="54"/>
    </row>
    <row r="13" ht="20.25" spans="1:9">
      <c r="A13" s="5">
        <v>11</v>
      </c>
      <c r="B13" s="66" t="s">
        <v>27</v>
      </c>
      <c r="C13" s="66" t="s">
        <v>31</v>
      </c>
      <c r="D13" s="66">
        <v>100</v>
      </c>
      <c r="E13" s="67">
        <v>14</v>
      </c>
      <c r="F13" s="68">
        <v>9</v>
      </c>
      <c r="G13" s="69">
        <v>22</v>
      </c>
      <c r="H13" s="70"/>
      <c r="I13" s="54"/>
    </row>
    <row r="14" ht="20.25" spans="1:9">
      <c r="A14" s="5">
        <v>12</v>
      </c>
      <c r="B14" s="66" t="s">
        <v>32</v>
      </c>
      <c r="C14" s="66" t="s">
        <v>12</v>
      </c>
      <c r="D14" s="66">
        <v>495</v>
      </c>
      <c r="E14" s="67">
        <v>69</v>
      </c>
      <c r="F14" s="68">
        <v>45</v>
      </c>
      <c r="G14" s="69">
        <v>111</v>
      </c>
      <c r="H14" s="70"/>
      <c r="I14" s="54"/>
    </row>
    <row r="15" ht="40.5" spans="1:9">
      <c r="A15" s="5">
        <v>13</v>
      </c>
      <c r="B15" s="66" t="s">
        <v>32</v>
      </c>
      <c r="C15" s="66" t="s">
        <v>33</v>
      </c>
      <c r="D15" s="66">
        <v>312</v>
      </c>
      <c r="E15" s="67">
        <v>44</v>
      </c>
      <c r="F15" s="68">
        <v>29</v>
      </c>
      <c r="G15" s="69">
        <v>70</v>
      </c>
      <c r="H15" s="70"/>
      <c r="I15" s="54"/>
    </row>
    <row r="16" ht="20.25" spans="1:9">
      <c r="A16" s="5">
        <v>14</v>
      </c>
      <c r="B16" s="66" t="s">
        <v>34</v>
      </c>
      <c r="C16" s="66" t="s">
        <v>35</v>
      </c>
      <c r="D16" s="66">
        <v>547</v>
      </c>
      <c r="E16" s="67">
        <v>75</v>
      </c>
      <c r="F16" s="68">
        <v>50</v>
      </c>
      <c r="G16" s="69">
        <v>122</v>
      </c>
      <c r="H16" s="70"/>
      <c r="I16" s="54"/>
    </row>
    <row r="17" ht="20.25" spans="1:9">
      <c r="A17" s="5">
        <v>15</v>
      </c>
      <c r="B17" s="66" t="s">
        <v>36</v>
      </c>
      <c r="C17" s="66" t="s">
        <v>37</v>
      </c>
      <c r="D17" s="66">
        <v>290</v>
      </c>
      <c r="E17" s="67">
        <v>40</v>
      </c>
      <c r="F17" s="68">
        <v>27</v>
      </c>
      <c r="G17" s="69">
        <v>65</v>
      </c>
      <c r="H17" s="70"/>
      <c r="I17" s="54"/>
    </row>
    <row r="18" ht="20.25" spans="1:9">
      <c r="A18" s="5">
        <v>16</v>
      </c>
      <c r="B18" s="66" t="s">
        <v>36</v>
      </c>
      <c r="C18" s="66" t="s">
        <v>38</v>
      </c>
      <c r="D18" s="66">
        <v>192</v>
      </c>
      <c r="E18" s="67">
        <v>27</v>
      </c>
      <c r="F18" s="68">
        <v>18</v>
      </c>
      <c r="G18" s="69">
        <v>43</v>
      </c>
      <c r="H18" s="70"/>
      <c r="I18" s="54"/>
    </row>
    <row r="19" ht="20.25" spans="1:9">
      <c r="A19" s="5">
        <v>17</v>
      </c>
      <c r="B19" s="66" t="s">
        <v>36</v>
      </c>
      <c r="C19" s="66" t="s">
        <v>39</v>
      </c>
      <c r="D19" s="66">
        <v>100</v>
      </c>
      <c r="E19" s="67">
        <v>14</v>
      </c>
      <c r="F19" s="68">
        <v>9</v>
      </c>
      <c r="G19" s="69">
        <v>22</v>
      </c>
      <c r="H19" s="70"/>
      <c r="I19" s="54"/>
    </row>
    <row r="20" ht="20.25" spans="1:9">
      <c r="A20" s="5">
        <v>18</v>
      </c>
      <c r="B20" s="66" t="s">
        <v>40</v>
      </c>
      <c r="C20" s="66" t="s">
        <v>41</v>
      </c>
      <c r="D20" s="66">
        <v>580</v>
      </c>
      <c r="E20" s="67">
        <v>80</v>
      </c>
      <c r="F20" s="68">
        <v>53</v>
      </c>
      <c r="G20" s="69">
        <v>130</v>
      </c>
      <c r="H20" s="70"/>
      <c r="I20" s="54"/>
    </row>
    <row r="21" ht="20.25" spans="1:9">
      <c r="A21" s="5">
        <v>19</v>
      </c>
      <c r="B21" s="66" t="s">
        <v>42</v>
      </c>
      <c r="C21" s="66" t="s">
        <v>43</v>
      </c>
      <c r="D21" s="66">
        <v>350</v>
      </c>
      <c r="E21" s="67">
        <v>49</v>
      </c>
      <c r="F21" s="68">
        <v>32</v>
      </c>
      <c r="G21" s="69">
        <v>78</v>
      </c>
      <c r="H21" s="70"/>
      <c r="I21" s="54"/>
    </row>
    <row r="22" ht="20.25" spans="1:9">
      <c r="A22" s="5">
        <v>20</v>
      </c>
      <c r="B22" s="66" t="s">
        <v>42</v>
      </c>
      <c r="C22" s="66" t="s">
        <v>44</v>
      </c>
      <c r="D22" s="66">
        <v>477</v>
      </c>
      <c r="E22" s="67">
        <v>67</v>
      </c>
      <c r="F22" s="68">
        <v>44</v>
      </c>
      <c r="G22" s="69">
        <v>107</v>
      </c>
      <c r="H22" s="70"/>
      <c r="I22" s="54"/>
    </row>
    <row r="23" ht="20.25" spans="1:9">
      <c r="A23" s="5">
        <v>21</v>
      </c>
      <c r="B23" s="66" t="s">
        <v>45</v>
      </c>
      <c r="C23" s="66" t="s">
        <v>46</v>
      </c>
      <c r="D23" s="66">
        <v>220</v>
      </c>
      <c r="E23" s="67">
        <v>31</v>
      </c>
      <c r="F23" s="68">
        <v>20</v>
      </c>
      <c r="G23" s="69">
        <v>49</v>
      </c>
      <c r="H23" s="70"/>
      <c r="I23" s="54"/>
    </row>
    <row r="24" ht="20.25" spans="1:9">
      <c r="A24" s="5">
        <v>22</v>
      </c>
      <c r="B24" s="66" t="s">
        <v>45</v>
      </c>
      <c r="C24" s="66" t="s">
        <v>47</v>
      </c>
      <c r="D24" s="66">
        <v>168</v>
      </c>
      <c r="E24" s="67">
        <v>23</v>
      </c>
      <c r="F24" s="68">
        <v>15</v>
      </c>
      <c r="G24" s="69">
        <v>38</v>
      </c>
      <c r="H24" s="70"/>
      <c r="I24" s="54"/>
    </row>
    <row r="25" ht="20.25" spans="1:9">
      <c r="A25" s="5">
        <v>23</v>
      </c>
      <c r="B25" s="66" t="s">
        <v>45</v>
      </c>
      <c r="C25" s="66" t="s">
        <v>48</v>
      </c>
      <c r="D25" s="66">
        <v>112</v>
      </c>
      <c r="E25" s="67">
        <v>16</v>
      </c>
      <c r="F25" s="68">
        <v>11</v>
      </c>
      <c r="G25" s="69">
        <v>26</v>
      </c>
      <c r="H25" s="70"/>
      <c r="I25" s="54"/>
    </row>
    <row r="26" ht="20.25" spans="1:9">
      <c r="A26" s="5">
        <v>24</v>
      </c>
      <c r="B26" s="66" t="s">
        <v>45</v>
      </c>
      <c r="C26" s="66" t="s">
        <v>49</v>
      </c>
      <c r="D26" s="66">
        <v>244</v>
      </c>
      <c r="E26" s="67">
        <v>34</v>
      </c>
      <c r="F26" s="68">
        <v>22</v>
      </c>
      <c r="G26" s="69">
        <v>54</v>
      </c>
      <c r="H26" s="70"/>
      <c r="I26" s="54"/>
    </row>
    <row r="27" ht="20.25" spans="1:9">
      <c r="A27" s="5">
        <v>25</v>
      </c>
      <c r="B27" s="66" t="s">
        <v>50</v>
      </c>
      <c r="C27" s="66" t="s">
        <v>51</v>
      </c>
      <c r="D27" s="66">
        <v>123</v>
      </c>
      <c r="E27" s="67">
        <v>17</v>
      </c>
      <c r="F27" s="68">
        <v>12</v>
      </c>
      <c r="G27" s="69">
        <v>27</v>
      </c>
      <c r="H27" s="70"/>
      <c r="I27" s="54"/>
    </row>
    <row r="28" ht="20.25" spans="1:9">
      <c r="A28" s="5">
        <v>26</v>
      </c>
      <c r="B28" s="66" t="s">
        <v>52</v>
      </c>
      <c r="C28" s="66" t="s">
        <v>53</v>
      </c>
      <c r="D28" s="66">
        <v>423</v>
      </c>
      <c r="E28" s="67">
        <v>59</v>
      </c>
      <c r="F28" s="68">
        <v>39</v>
      </c>
      <c r="G28" s="69">
        <v>94</v>
      </c>
      <c r="H28" s="70"/>
      <c r="I28" s="54"/>
    </row>
    <row r="29" ht="20.25" spans="1:9">
      <c r="A29" s="5">
        <v>27</v>
      </c>
      <c r="B29" s="66" t="s">
        <v>52</v>
      </c>
      <c r="C29" s="66" t="s">
        <v>54</v>
      </c>
      <c r="D29" s="66">
        <v>395</v>
      </c>
      <c r="E29" s="67">
        <v>55</v>
      </c>
      <c r="F29" s="68">
        <v>36</v>
      </c>
      <c r="G29" s="69">
        <v>88</v>
      </c>
      <c r="H29" s="70"/>
      <c r="I29" s="54"/>
    </row>
    <row r="30" ht="20.25" spans="1:9">
      <c r="A30" s="5">
        <v>28</v>
      </c>
      <c r="B30" s="66" t="s">
        <v>52</v>
      </c>
      <c r="C30" s="66" t="s">
        <v>55</v>
      </c>
      <c r="D30" s="66">
        <v>100</v>
      </c>
      <c r="E30" s="67">
        <v>14</v>
      </c>
      <c r="F30" s="68">
        <v>9</v>
      </c>
      <c r="G30" s="69">
        <v>22</v>
      </c>
      <c r="H30" s="70"/>
      <c r="I30" s="54"/>
    </row>
    <row r="31" ht="20.25" spans="1:9">
      <c r="A31" s="5">
        <v>29</v>
      </c>
      <c r="B31" s="66" t="s">
        <v>52</v>
      </c>
      <c r="C31" s="66" t="s">
        <v>56</v>
      </c>
      <c r="D31" s="66">
        <v>320</v>
      </c>
      <c r="E31" s="67">
        <v>45</v>
      </c>
      <c r="F31" s="68">
        <v>29</v>
      </c>
      <c r="G31" s="69">
        <v>71</v>
      </c>
      <c r="H31" s="70"/>
      <c r="I31" s="54"/>
    </row>
    <row r="32" ht="20.25" spans="1:9">
      <c r="A32" s="5">
        <v>30</v>
      </c>
      <c r="B32" s="66" t="s">
        <v>52</v>
      </c>
      <c r="C32" s="66" t="s">
        <v>57</v>
      </c>
      <c r="D32" s="66">
        <v>334</v>
      </c>
      <c r="E32" s="67">
        <v>47</v>
      </c>
      <c r="F32" s="68">
        <v>31</v>
      </c>
      <c r="G32" s="69">
        <v>75</v>
      </c>
      <c r="H32" s="70"/>
      <c r="I32" s="54"/>
    </row>
    <row r="33" ht="20.25" spans="1:9">
      <c r="A33" s="5">
        <v>31</v>
      </c>
      <c r="B33" s="66" t="s">
        <v>52</v>
      </c>
      <c r="C33" s="66" t="s">
        <v>58</v>
      </c>
      <c r="D33" s="66">
        <v>100</v>
      </c>
      <c r="E33" s="67">
        <v>14</v>
      </c>
      <c r="F33" s="68">
        <v>9</v>
      </c>
      <c r="G33" s="69">
        <v>22</v>
      </c>
      <c r="H33" s="70"/>
      <c r="I33" s="54"/>
    </row>
    <row r="34" ht="20.25" spans="1:9">
      <c r="A34" s="5">
        <v>32</v>
      </c>
      <c r="B34" s="66" t="s">
        <v>59</v>
      </c>
      <c r="C34" s="66" t="s">
        <v>60</v>
      </c>
      <c r="D34" s="66">
        <v>250</v>
      </c>
      <c r="E34" s="67">
        <v>35</v>
      </c>
      <c r="F34" s="68">
        <v>23</v>
      </c>
      <c r="G34" s="69">
        <v>56</v>
      </c>
      <c r="H34" s="70"/>
      <c r="I34" s="54"/>
    </row>
    <row r="35" ht="60.75" spans="1:9">
      <c r="A35" s="5">
        <v>33</v>
      </c>
      <c r="B35" s="5" t="s">
        <v>61</v>
      </c>
      <c r="C35" s="5" t="s">
        <v>62</v>
      </c>
      <c r="D35" s="5">
        <v>100</v>
      </c>
      <c r="E35" s="30">
        <v>14</v>
      </c>
      <c r="F35" s="30">
        <v>9</v>
      </c>
      <c r="G35" s="30">
        <v>22</v>
      </c>
      <c r="H35" s="5"/>
      <c r="I35" s="54"/>
    </row>
    <row r="36" ht="20.25" spans="1:9">
      <c r="A36" s="5" t="s">
        <v>17</v>
      </c>
      <c r="B36" s="5"/>
      <c r="C36" s="5"/>
      <c r="D36" s="5">
        <f>SUM(D3:D35)</f>
        <v>8420</v>
      </c>
      <c r="E36" s="30">
        <f>SUM(E3:E35)</f>
        <v>1174</v>
      </c>
      <c r="F36" s="30">
        <f>SUM(F3:F35)</f>
        <v>773</v>
      </c>
      <c r="G36" s="30">
        <f>SUM(G3:G35)</f>
        <v>1880</v>
      </c>
      <c r="H36" s="5"/>
      <c r="I36" s="54"/>
    </row>
  </sheetData>
  <mergeCells count="2">
    <mergeCell ref="A1:H1"/>
    <mergeCell ref="A36:C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2" sqref="I$1:I$1048576"/>
    </sheetView>
  </sheetViews>
  <sheetFormatPr defaultColWidth="9" defaultRowHeight="14.25" outlineLevelRow="7"/>
  <cols>
    <col min="1" max="8" width="18.125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8.75" customHeight="1" spans="1:9">
      <c r="A3" s="5">
        <v>1</v>
      </c>
      <c r="B3" s="5" t="s">
        <v>63</v>
      </c>
      <c r="C3" s="5" t="s">
        <v>64</v>
      </c>
      <c r="D3" s="5">
        <v>500</v>
      </c>
      <c r="E3" s="30" cm="1">
        <f t="array" ref="E3:E7">D3:D7/天目湖!D8*199</f>
        <v>70</v>
      </c>
      <c r="F3" s="30">
        <v>46</v>
      </c>
      <c r="G3" s="30" cm="1">
        <f t="array" ref="G3:G7">D3:D7/天目湖!D8*319</f>
        <v>112</v>
      </c>
      <c r="H3" s="5"/>
      <c r="I3" s="54"/>
    </row>
    <row r="4" ht="48.75" customHeight="1" spans="1:9">
      <c r="A4" s="5">
        <v>2</v>
      </c>
      <c r="B4" s="5" t="s">
        <v>63</v>
      </c>
      <c r="C4" s="5" t="s">
        <v>65</v>
      </c>
      <c r="D4" s="5">
        <v>500</v>
      </c>
      <c r="E4" s="30">
        <v>70</v>
      </c>
      <c r="F4" s="30">
        <v>46</v>
      </c>
      <c r="G4" s="30">
        <v>112</v>
      </c>
      <c r="H4" s="5"/>
      <c r="I4" s="54"/>
    </row>
    <row r="5" ht="48.75" customHeight="1" spans="1:9">
      <c r="A5" s="5">
        <v>3</v>
      </c>
      <c r="B5" s="5" t="s">
        <v>63</v>
      </c>
      <c r="C5" s="5" t="s">
        <v>66</v>
      </c>
      <c r="D5" s="5">
        <v>150</v>
      </c>
      <c r="E5" s="30">
        <v>21</v>
      </c>
      <c r="F5" s="30">
        <v>14</v>
      </c>
      <c r="G5" s="30">
        <v>33</v>
      </c>
      <c r="H5" s="5"/>
      <c r="I5" s="54"/>
    </row>
    <row r="6" ht="48.75" customHeight="1" spans="1:9">
      <c r="A6" s="5">
        <v>4</v>
      </c>
      <c r="B6" s="5" t="s">
        <v>63</v>
      </c>
      <c r="C6" s="5" t="s">
        <v>67</v>
      </c>
      <c r="D6" s="5">
        <v>130</v>
      </c>
      <c r="E6" s="30">
        <v>18</v>
      </c>
      <c r="F6" s="30">
        <v>11</v>
      </c>
      <c r="G6" s="30">
        <v>29</v>
      </c>
      <c r="H6" s="5"/>
      <c r="I6" s="54"/>
    </row>
    <row r="7" ht="48.75" customHeight="1" spans="1:9">
      <c r="A7" s="5">
        <v>5</v>
      </c>
      <c r="B7" s="5" t="s">
        <v>68</v>
      </c>
      <c r="C7" s="5" t="s">
        <v>69</v>
      </c>
      <c r="D7" s="5">
        <v>150</v>
      </c>
      <c r="E7" s="30">
        <v>21</v>
      </c>
      <c r="F7" s="30">
        <v>14</v>
      </c>
      <c r="G7" s="30">
        <v>33</v>
      </c>
      <c r="H7" s="5"/>
      <c r="I7" s="54"/>
    </row>
    <row r="8" ht="20.25" spans="1:9">
      <c r="A8" s="51" t="s">
        <v>17</v>
      </c>
      <c r="B8" s="52"/>
      <c r="C8" s="53"/>
      <c r="D8" s="5">
        <f>SUM(D3:D7)</f>
        <v>1430</v>
      </c>
      <c r="E8" s="30">
        <f>SUM(_xlfn.ANCHORARRAY(E3))</f>
        <v>200</v>
      </c>
      <c r="F8" s="30">
        <v>131</v>
      </c>
      <c r="G8" s="30">
        <v>319</v>
      </c>
      <c r="H8" s="5"/>
      <c r="I8" s="54"/>
    </row>
  </sheetData>
  <mergeCells count="2">
    <mergeCell ref="A1:H1"/>
    <mergeCell ref="A8:C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2" sqref="I$1:I$1048576"/>
    </sheetView>
  </sheetViews>
  <sheetFormatPr defaultColWidth="9" defaultRowHeight="14.25"/>
  <cols>
    <col min="1" max="8" width="18.125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9">
      <c r="A3" s="5">
        <v>1</v>
      </c>
      <c r="B3" s="5" t="s">
        <v>70</v>
      </c>
      <c r="C3" s="5" t="s">
        <v>71</v>
      </c>
      <c r="D3" s="5">
        <v>480</v>
      </c>
      <c r="E3" s="30" cm="1">
        <f t="array" ref="E3:E11">D3:D11/D12*453</f>
        <v>67</v>
      </c>
      <c r="F3" s="30">
        <v>44</v>
      </c>
      <c r="G3" s="30" cm="1">
        <f t="array" ref="G3:G11">D3:D11/D12*726</f>
        <v>107</v>
      </c>
      <c r="H3" s="5"/>
      <c r="I3" s="54"/>
    </row>
    <row r="4" ht="20.25" spans="1:9">
      <c r="A4" s="5">
        <v>2</v>
      </c>
      <c r="B4" s="5" t="s">
        <v>70</v>
      </c>
      <c r="C4" s="5" t="s">
        <v>72</v>
      </c>
      <c r="D4" s="5">
        <v>520</v>
      </c>
      <c r="E4" s="30">
        <v>72</v>
      </c>
      <c r="F4" s="30">
        <v>47</v>
      </c>
      <c r="G4" s="30">
        <v>116</v>
      </c>
      <c r="H4" s="5"/>
      <c r="I4" s="54"/>
    </row>
    <row r="5" ht="20.25" spans="1:9">
      <c r="A5" s="5">
        <v>3</v>
      </c>
      <c r="B5" s="5" t="s">
        <v>70</v>
      </c>
      <c r="C5" s="5" t="s">
        <v>73</v>
      </c>
      <c r="D5" s="5">
        <v>200</v>
      </c>
      <c r="E5" s="30">
        <v>28</v>
      </c>
      <c r="F5" s="30">
        <v>18</v>
      </c>
      <c r="G5" s="30">
        <v>45</v>
      </c>
      <c r="H5" s="5"/>
      <c r="I5" s="54"/>
    </row>
    <row r="6" ht="20.25" spans="1:9">
      <c r="A6" s="5">
        <v>4</v>
      </c>
      <c r="B6" s="5" t="s">
        <v>74</v>
      </c>
      <c r="C6" s="5" t="s">
        <v>75</v>
      </c>
      <c r="D6" s="5">
        <v>480</v>
      </c>
      <c r="E6" s="30">
        <v>67</v>
      </c>
      <c r="F6" s="30">
        <v>44</v>
      </c>
      <c r="G6" s="30">
        <v>107</v>
      </c>
      <c r="H6" s="5"/>
      <c r="I6" s="54"/>
    </row>
    <row r="7" ht="20.25" spans="1:9">
      <c r="A7" s="5">
        <v>5</v>
      </c>
      <c r="B7" s="5" t="s">
        <v>74</v>
      </c>
      <c r="C7" s="5" t="s">
        <v>76</v>
      </c>
      <c r="D7" s="5">
        <v>280</v>
      </c>
      <c r="E7" s="30">
        <v>39</v>
      </c>
      <c r="F7" s="30">
        <v>26</v>
      </c>
      <c r="G7" s="30">
        <v>63</v>
      </c>
      <c r="H7" s="5"/>
      <c r="I7" s="54"/>
    </row>
    <row r="8" ht="20.25" spans="1:9">
      <c r="A8" s="5">
        <v>6</v>
      </c>
      <c r="B8" s="5" t="s">
        <v>74</v>
      </c>
      <c r="C8" s="5" t="s">
        <v>77</v>
      </c>
      <c r="D8" s="5">
        <v>240</v>
      </c>
      <c r="E8" s="30">
        <v>33</v>
      </c>
      <c r="F8" s="30">
        <v>22</v>
      </c>
      <c r="G8" s="30">
        <v>54</v>
      </c>
      <c r="H8" s="5"/>
      <c r="I8" s="54"/>
    </row>
    <row r="9" ht="20.25" spans="1:9">
      <c r="A9" s="5">
        <v>7</v>
      </c>
      <c r="B9" s="5" t="s">
        <v>78</v>
      </c>
      <c r="C9" s="5" t="s">
        <v>79</v>
      </c>
      <c r="D9" s="5">
        <v>400</v>
      </c>
      <c r="E9" s="30">
        <v>56</v>
      </c>
      <c r="F9" s="30">
        <v>37</v>
      </c>
      <c r="G9" s="30">
        <v>89</v>
      </c>
      <c r="H9" s="5"/>
      <c r="I9" s="54"/>
    </row>
    <row r="10" ht="20.25" spans="1:9">
      <c r="A10" s="5">
        <v>8</v>
      </c>
      <c r="B10" s="5" t="s">
        <v>78</v>
      </c>
      <c r="C10" s="5" t="s">
        <v>80</v>
      </c>
      <c r="D10" s="5">
        <v>350</v>
      </c>
      <c r="E10" s="30">
        <v>49</v>
      </c>
      <c r="F10" s="30">
        <v>32</v>
      </c>
      <c r="G10" s="30">
        <v>78</v>
      </c>
      <c r="H10" s="5"/>
      <c r="I10" s="54"/>
    </row>
    <row r="11" ht="20.25" spans="1:9">
      <c r="A11" s="5">
        <v>9</v>
      </c>
      <c r="B11" s="5" t="s">
        <v>78</v>
      </c>
      <c r="C11" s="5" t="s">
        <v>81</v>
      </c>
      <c r="D11" s="5">
        <v>300</v>
      </c>
      <c r="E11" s="30">
        <v>42</v>
      </c>
      <c r="F11" s="30">
        <v>28</v>
      </c>
      <c r="G11" s="30">
        <v>67</v>
      </c>
      <c r="H11" s="5"/>
      <c r="I11" s="54"/>
    </row>
    <row r="12" ht="20.25" spans="1:9">
      <c r="A12" s="51" t="s">
        <v>17</v>
      </c>
      <c r="B12" s="52"/>
      <c r="C12" s="53"/>
      <c r="D12" s="5">
        <f>SUM(D3:D11)</f>
        <v>3250</v>
      </c>
      <c r="E12" s="30">
        <v>453</v>
      </c>
      <c r="F12" s="30">
        <f>SUM(F3:F11)</f>
        <v>298</v>
      </c>
      <c r="G12" s="30">
        <v>726</v>
      </c>
      <c r="H12" s="5"/>
      <c r="I12" s="54"/>
    </row>
  </sheetData>
  <mergeCells count="2">
    <mergeCell ref="A1:H1"/>
    <mergeCell ref="A12:C1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2" workbookViewId="0">
      <selection activeCell="I2" sqref="I$1:I$1048576"/>
    </sheetView>
  </sheetViews>
  <sheetFormatPr defaultColWidth="8.875" defaultRowHeight="14.25"/>
  <cols>
    <col min="1" max="1" width="13.375" style="55" customWidth="1"/>
    <col min="2" max="2" width="20.875" style="55" customWidth="1"/>
    <col min="3" max="3" width="21.125" style="55" customWidth="1"/>
    <col min="4" max="8" width="18" style="55" customWidth="1"/>
    <col min="9" max="9" width="16.625" style="55" customWidth="1"/>
    <col min="10" max="10" width="10.25" style="55" customWidth="1"/>
    <col min="11" max="13" width="8.125" style="55" customWidth="1"/>
    <col min="14" max="16384" width="8.875" style="55"/>
  </cols>
  <sheetData>
    <row r="1" ht="35.1" customHeight="1" spans="1:8">
      <c r="A1" s="56" t="s">
        <v>0</v>
      </c>
      <c r="B1" s="56"/>
      <c r="C1" s="56"/>
      <c r="D1" s="56"/>
      <c r="E1" s="56"/>
      <c r="F1" s="56"/>
      <c r="G1" s="56"/>
      <c r="H1" s="56"/>
    </row>
    <row r="2" ht="76.5" customHeight="1" spans="1:15">
      <c r="A2" s="57" t="s">
        <v>1</v>
      </c>
      <c r="B2" s="57" t="s">
        <v>82</v>
      </c>
      <c r="C2" s="57" t="s">
        <v>3</v>
      </c>
      <c r="D2" s="57" t="s">
        <v>4</v>
      </c>
      <c r="E2" s="4" t="s">
        <v>5</v>
      </c>
      <c r="F2" s="4" t="s">
        <v>6</v>
      </c>
      <c r="G2" s="4" t="s">
        <v>7</v>
      </c>
      <c r="H2" s="5" t="s">
        <v>8</v>
      </c>
      <c r="N2" s="63"/>
      <c r="O2" s="63"/>
    </row>
    <row r="3" ht="24.95" customHeight="1" spans="1:15">
      <c r="A3" s="57">
        <v>1</v>
      </c>
      <c r="B3" s="57" t="s">
        <v>83</v>
      </c>
      <c r="C3" s="57" t="s">
        <v>84</v>
      </c>
      <c r="D3" s="57">
        <v>100</v>
      </c>
      <c r="E3" s="58" cm="1">
        <f t="array" ref="E3:E32">D3:D32/D33*875</f>
        <v>14</v>
      </c>
      <c r="F3" s="58">
        <v>9</v>
      </c>
      <c r="G3" s="58">
        <v>22</v>
      </c>
      <c r="H3" s="57"/>
      <c r="I3" s="64"/>
      <c r="J3" s="65"/>
      <c r="O3" s="63"/>
    </row>
    <row r="4" ht="24.95" customHeight="1" spans="1:10">
      <c r="A4" s="57">
        <v>2</v>
      </c>
      <c r="B4" s="57" t="s">
        <v>83</v>
      </c>
      <c r="C4" s="57" t="s">
        <v>85</v>
      </c>
      <c r="D4" s="57">
        <v>100</v>
      </c>
      <c r="E4" s="58">
        <v>14</v>
      </c>
      <c r="F4" s="58">
        <v>9</v>
      </c>
      <c r="G4" s="58">
        <v>22</v>
      </c>
      <c r="H4" s="57"/>
      <c r="I4" s="64"/>
      <c r="J4" s="65"/>
    </row>
    <row r="5" ht="24.95" customHeight="1" spans="1:15">
      <c r="A5" s="57">
        <v>3</v>
      </c>
      <c r="B5" s="57" t="s">
        <v>83</v>
      </c>
      <c r="C5" s="57" t="s">
        <v>86</v>
      </c>
      <c r="D5" s="57">
        <v>112</v>
      </c>
      <c r="E5" s="58">
        <v>16</v>
      </c>
      <c r="F5" s="58">
        <v>10</v>
      </c>
      <c r="G5" s="58">
        <v>25</v>
      </c>
      <c r="H5" s="57"/>
      <c r="I5" s="64"/>
      <c r="J5" s="65"/>
      <c r="O5" s="63"/>
    </row>
    <row r="6" ht="24.95" customHeight="1" spans="1:10">
      <c r="A6" s="57">
        <v>4</v>
      </c>
      <c r="B6" s="57" t="s">
        <v>87</v>
      </c>
      <c r="C6" s="57" t="s">
        <v>88</v>
      </c>
      <c r="D6" s="57">
        <v>127</v>
      </c>
      <c r="E6" s="58">
        <v>18</v>
      </c>
      <c r="F6" s="58">
        <v>12</v>
      </c>
      <c r="G6" s="58">
        <v>28</v>
      </c>
      <c r="H6" s="57"/>
      <c r="I6" s="64"/>
      <c r="J6" s="65"/>
    </row>
    <row r="7" ht="24.95" customHeight="1" spans="1:10">
      <c r="A7" s="57">
        <v>5</v>
      </c>
      <c r="B7" s="57" t="s">
        <v>89</v>
      </c>
      <c r="C7" s="57" t="s">
        <v>90</v>
      </c>
      <c r="D7" s="57">
        <v>130</v>
      </c>
      <c r="E7" s="58">
        <v>18</v>
      </c>
      <c r="F7" s="58">
        <v>12</v>
      </c>
      <c r="G7" s="58">
        <v>29</v>
      </c>
      <c r="H7" s="57"/>
      <c r="I7" s="64"/>
      <c r="J7" s="65"/>
    </row>
    <row r="8" ht="24.95" customHeight="1" spans="1:10">
      <c r="A8" s="57">
        <v>6</v>
      </c>
      <c r="B8" s="57" t="s">
        <v>89</v>
      </c>
      <c r="C8" s="57" t="s">
        <v>91</v>
      </c>
      <c r="D8" s="57">
        <v>224</v>
      </c>
      <c r="E8" s="58">
        <v>31</v>
      </c>
      <c r="F8" s="58">
        <v>21</v>
      </c>
      <c r="G8" s="58">
        <v>50</v>
      </c>
      <c r="H8" s="57"/>
      <c r="I8" s="64"/>
      <c r="J8" s="65"/>
    </row>
    <row r="9" ht="24.95" customHeight="1" spans="1:10">
      <c r="A9" s="57">
        <v>7</v>
      </c>
      <c r="B9" s="57" t="s">
        <v>89</v>
      </c>
      <c r="C9" s="57" t="s">
        <v>92</v>
      </c>
      <c r="D9" s="57">
        <v>100</v>
      </c>
      <c r="E9" s="58">
        <v>14</v>
      </c>
      <c r="F9" s="58">
        <v>9</v>
      </c>
      <c r="G9" s="58">
        <v>22</v>
      </c>
      <c r="H9" s="57"/>
      <c r="I9" s="64"/>
      <c r="J9" s="65"/>
    </row>
    <row r="10" ht="24.95" customHeight="1" spans="1:10">
      <c r="A10" s="57">
        <v>8</v>
      </c>
      <c r="B10" s="57" t="s">
        <v>89</v>
      </c>
      <c r="C10" s="57" t="s">
        <v>93</v>
      </c>
      <c r="D10" s="57">
        <v>173</v>
      </c>
      <c r="E10" s="58">
        <v>24</v>
      </c>
      <c r="F10" s="58">
        <v>16</v>
      </c>
      <c r="G10" s="58">
        <v>39</v>
      </c>
      <c r="H10" s="57"/>
      <c r="I10" s="64"/>
      <c r="J10" s="65"/>
    </row>
    <row r="11" ht="24.95" customHeight="1" spans="1:10">
      <c r="A11" s="57">
        <v>9</v>
      </c>
      <c r="B11" s="57" t="s">
        <v>89</v>
      </c>
      <c r="C11" s="57" t="s">
        <v>94</v>
      </c>
      <c r="D11" s="57">
        <v>110</v>
      </c>
      <c r="E11" s="58">
        <v>15</v>
      </c>
      <c r="F11" s="58">
        <v>10</v>
      </c>
      <c r="G11" s="58">
        <v>25</v>
      </c>
      <c r="H11" s="57"/>
      <c r="I11" s="64"/>
      <c r="J11" s="65"/>
    </row>
    <row r="12" ht="24.95" customHeight="1" spans="1:10">
      <c r="A12" s="57">
        <v>10</v>
      </c>
      <c r="B12" s="57" t="s">
        <v>89</v>
      </c>
      <c r="C12" s="57" t="s">
        <v>95</v>
      </c>
      <c r="D12" s="57">
        <v>272</v>
      </c>
      <c r="E12" s="58">
        <v>38</v>
      </c>
      <c r="F12" s="58">
        <v>25</v>
      </c>
      <c r="G12" s="58">
        <v>61</v>
      </c>
      <c r="H12" s="57"/>
      <c r="I12" s="64"/>
      <c r="J12" s="65"/>
    </row>
    <row r="13" ht="24.95" customHeight="1" spans="1:10">
      <c r="A13" s="57">
        <v>11</v>
      </c>
      <c r="B13" s="57" t="s">
        <v>89</v>
      </c>
      <c r="C13" s="57" t="s">
        <v>96</v>
      </c>
      <c r="D13" s="57">
        <v>331</v>
      </c>
      <c r="E13" s="58">
        <v>46</v>
      </c>
      <c r="F13" s="58">
        <v>30</v>
      </c>
      <c r="G13" s="58">
        <v>74</v>
      </c>
      <c r="H13" s="57"/>
      <c r="I13" s="64"/>
      <c r="J13" s="65"/>
    </row>
    <row r="14" ht="24.95" customHeight="1" spans="1:10">
      <c r="A14" s="57">
        <v>12</v>
      </c>
      <c r="B14" s="57" t="s">
        <v>97</v>
      </c>
      <c r="C14" s="57" t="s">
        <v>98</v>
      </c>
      <c r="D14" s="57">
        <v>775</v>
      </c>
      <c r="E14" s="58">
        <v>108</v>
      </c>
      <c r="F14" s="58">
        <v>71</v>
      </c>
      <c r="G14" s="58">
        <v>173</v>
      </c>
      <c r="H14" s="57"/>
      <c r="I14" s="64"/>
      <c r="J14" s="65"/>
    </row>
    <row r="15" ht="24.95" customHeight="1" spans="1:10">
      <c r="A15" s="57">
        <v>13</v>
      </c>
      <c r="B15" s="57" t="s">
        <v>97</v>
      </c>
      <c r="C15" s="57" t="s">
        <v>99</v>
      </c>
      <c r="D15" s="57">
        <v>470</v>
      </c>
      <c r="E15" s="58">
        <v>65</v>
      </c>
      <c r="F15" s="58">
        <v>43</v>
      </c>
      <c r="G15" s="58">
        <v>105</v>
      </c>
      <c r="H15" s="57"/>
      <c r="I15" s="64"/>
      <c r="J15" s="65"/>
    </row>
    <row r="16" ht="24.95" customHeight="1" spans="1:10">
      <c r="A16" s="57">
        <v>14</v>
      </c>
      <c r="B16" s="57" t="s">
        <v>97</v>
      </c>
      <c r="C16" s="57" t="s">
        <v>100</v>
      </c>
      <c r="D16" s="57">
        <v>173</v>
      </c>
      <c r="E16" s="58">
        <v>24</v>
      </c>
      <c r="F16" s="58">
        <v>16</v>
      </c>
      <c r="G16" s="58">
        <v>39</v>
      </c>
      <c r="H16" s="57"/>
      <c r="I16" s="64"/>
      <c r="J16" s="65"/>
    </row>
    <row r="17" ht="24.95" customHeight="1" spans="1:10">
      <c r="A17" s="57">
        <v>15</v>
      </c>
      <c r="B17" s="57" t="s">
        <v>97</v>
      </c>
      <c r="C17" s="57" t="s">
        <v>101</v>
      </c>
      <c r="D17" s="57">
        <v>399</v>
      </c>
      <c r="E17" s="58">
        <v>56</v>
      </c>
      <c r="F17" s="58">
        <v>37</v>
      </c>
      <c r="G17" s="58">
        <v>89</v>
      </c>
      <c r="H17" s="57"/>
      <c r="I17" s="64"/>
      <c r="J17" s="65"/>
    </row>
    <row r="18" ht="24.95" customHeight="1" spans="1:10">
      <c r="A18" s="57">
        <v>16</v>
      </c>
      <c r="B18" s="57" t="s">
        <v>97</v>
      </c>
      <c r="C18" s="57" t="s">
        <v>102</v>
      </c>
      <c r="D18" s="57">
        <v>104</v>
      </c>
      <c r="E18" s="58">
        <v>14</v>
      </c>
      <c r="F18" s="58">
        <v>10</v>
      </c>
      <c r="G18" s="58">
        <v>24</v>
      </c>
      <c r="H18" s="57"/>
      <c r="I18" s="64"/>
      <c r="J18" s="65"/>
    </row>
    <row r="19" ht="24.95" customHeight="1" spans="1:10">
      <c r="A19" s="57">
        <v>17</v>
      </c>
      <c r="B19" s="57" t="s">
        <v>97</v>
      </c>
      <c r="C19" s="57" t="s">
        <v>103</v>
      </c>
      <c r="D19" s="57">
        <v>165</v>
      </c>
      <c r="E19" s="58">
        <v>23</v>
      </c>
      <c r="F19" s="58">
        <v>15</v>
      </c>
      <c r="G19" s="58">
        <v>37</v>
      </c>
      <c r="H19" s="57"/>
      <c r="I19" s="64"/>
      <c r="J19" s="65"/>
    </row>
    <row r="20" ht="24.95" customHeight="1" spans="1:10">
      <c r="A20" s="57">
        <v>18</v>
      </c>
      <c r="B20" s="57" t="s">
        <v>97</v>
      </c>
      <c r="C20" s="57" t="s">
        <v>104</v>
      </c>
      <c r="D20" s="57">
        <v>424</v>
      </c>
      <c r="E20" s="58">
        <v>59</v>
      </c>
      <c r="F20" s="58">
        <v>39</v>
      </c>
      <c r="G20" s="58">
        <v>95</v>
      </c>
      <c r="H20" s="57"/>
      <c r="I20" s="64"/>
      <c r="J20" s="65"/>
    </row>
    <row r="21" ht="24.95" customHeight="1" spans="1:10">
      <c r="A21" s="57">
        <v>19</v>
      </c>
      <c r="B21" s="57" t="s">
        <v>97</v>
      </c>
      <c r="C21" s="57" t="s">
        <v>105</v>
      </c>
      <c r="D21" s="57">
        <v>113</v>
      </c>
      <c r="E21" s="58">
        <v>16</v>
      </c>
      <c r="F21" s="58">
        <v>10</v>
      </c>
      <c r="G21" s="58">
        <v>25</v>
      </c>
      <c r="H21" s="57"/>
      <c r="I21" s="64"/>
      <c r="J21" s="65"/>
    </row>
    <row r="22" ht="24.95" customHeight="1" spans="1:10">
      <c r="A22" s="57">
        <v>20</v>
      </c>
      <c r="B22" s="57" t="s">
        <v>97</v>
      </c>
      <c r="C22" s="57" t="s">
        <v>106</v>
      </c>
      <c r="D22" s="57">
        <v>181</v>
      </c>
      <c r="E22" s="58">
        <v>25</v>
      </c>
      <c r="F22" s="58">
        <v>17</v>
      </c>
      <c r="G22" s="58">
        <v>40</v>
      </c>
      <c r="H22" s="57"/>
      <c r="I22" s="64"/>
      <c r="J22" s="65"/>
    </row>
    <row r="23" ht="24.95" customHeight="1" spans="1:10">
      <c r="A23" s="57">
        <v>21</v>
      </c>
      <c r="B23" s="57" t="s">
        <v>107</v>
      </c>
      <c r="C23" s="57" t="s">
        <v>108</v>
      </c>
      <c r="D23" s="57">
        <v>101</v>
      </c>
      <c r="E23" s="58">
        <v>14</v>
      </c>
      <c r="F23" s="58">
        <v>9</v>
      </c>
      <c r="G23" s="58">
        <v>24</v>
      </c>
      <c r="H23" s="57"/>
      <c r="I23" s="64"/>
      <c r="J23" s="65"/>
    </row>
    <row r="24" ht="24.95" customHeight="1" spans="1:10">
      <c r="A24" s="57">
        <v>22</v>
      </c>
      <c r="B24" s="57" t="s">
        <v>107</v>
      </c>
      <c r="C24" s="57" t="s">
        <v>109</v>
      </c>
      <c r="D24" s="57">
        <v>302</v>
      </c>
      <c r="E24" s="58">
        <v>42</v>
      </c>
      <c r="F24" s="58">
        <v>28</v>
      </c>
      <c r="G24" s="58">
        <v>67</v>
      </c>
      <c r="H24" s="57"/>
      <c r="I24" s="64"/>
      <c r="J24" s="65"/>
    </row>
    <row r="25" ht="24.95" customHeight="1" spans="1:10">
      <c r="A25" s="57">
        <v>23</v>
      </c>
      <c r="B25" s="57" t="s">
        <v>107</v>
      </c>
      <c r="C25" s="57" t="s">
        <v>110</v>
      </c>
      <c r="D25" s="57">
        <v>100</v>
      </c>
      <c r="E25" s="58">
        <v>14</v>
      </c>
      <c r="F25" s="58">
        <v>9</v>
      </c>
      <c r="G25" s="58">
        <v>22</v>
      </c>
      <c r="H25" s="57"/>
      <c r="I25" s="64"/>
      <c r="J25" s="65"/>
    </row>
    <row r="26" ht="24.95" customHeight="1" spans="1:10">
      <c r="A26" s="57">
        <v>24</v>
      </c>
      <c r="B26" s="57" t="s">
        <v>107</v>
      </c>
      <c r="C26" s="57" t="s">
        <v>111</v>
      </c>
      <c r="D26" s="57">
        <v>213</v>
      </c>
      <c r="E26" s="58">
        <v>30</v>
      </c>
      <c r="F26" s="58">
        <v>20</v>
      </c>
      <c r="G26" s="58">
        <v>48</v>
      </c>
      <c r="H26" s="57"/>
      <c r="I26" s="64"/>
      <c r="J26" s="65"/>
    </row>
    <row r="27" ht="24.95" customHeight="1" spans="1:10">
      <c r="A27" s="57">
        <v>25</v>
      </c>
      <c r="B27" s="57" t="s">
        <v>107</v>
      </c>
      <c r="C27" s="57" t="s">
        <v>112</v>
      </c>
      <c r="D27" s="57">
        <v>143</v>
      </c>
      <c r="E27" s="58">
        <v>20</v>
      </c>
      <c r="F27" s="58">
        <v>14</v>
      </c>
      <c r="G27" s="58">
        <v>32</v>
      </c>
      <c r="H27" s="57"/>
      <c r="I27" s="64"/>
      <c r="J27" s="65"/>
    </row>
    <row r="28" ht="24.95" customHeight="1" spans="1:10">
      <c r="A28" s="57">
        <v>26</v>
      </c>
      <c r="B28" s="57" t="s">
        <v>107</v>
      </c>
      <c r="C28" s="57" t="s">
        <v>113</v>
      </c>
      <c r="D28" s="57">
        <v>287</v>
      </c>
      <c r="E28" s="58">
        <v>40</v>
      </c>
      <c r="F28" s="58">
        <v>26</v>
      </c>
      <c r="G28" s="58">
        <v>64</v>
      </c>
      <c r="H28" s="57"/>
      <c r="I28" s="64"/>
      <c r="J28" s="65"/>
    </row>
    <row r="29" ht="24.95" customHeight="1" spans="1:10">
      <c r="A29" s="57">
        <v>27</v>
      </c>
      <c r="B29" s="57" t="s">
        <v>107</v>
      </c>
      <c r="C29" s="57" t="s">
        <v>114</v>
      </c>
      <c r="D29" s="57">
        <v>100</v>
      </c>
      <c r="E29" s="58">
        <v>14</v>
      </c>
      <c r="F29" s="58">
        <v>9</v>
      </c>
      <c r="G29" s="58">
        <v>22</v>
      </c>
      <c r="H29" s="57"/>
      <c r="I29" s="64"/>
      <c r="J29" s="65"/>
    </row>
    <row r="30" ht="24.95" customHeight="1" spans="1:10">
      <c r="A30" s="57">
        <v>28</v>
      </c>
      <c r="B30" s="57" t="s">
        <v>107</v>
      </c>
      <c r="C30" s="57" t="s">
        <v>115</v>
      </c>
      <c r="D30" s="57">
        <v>251</v>
      </c>
      <c r="E30" s="58">
        <v>35</v>
      </c>
      <c r="F30" s="58">
        <v>23</v>
      </c>
      <c r="G30" s="58">
        <v>56</v>
      </c>
      <c r="H30" s="57"/>
      <c r="I30" s="64"/>
      <c r="J30" s="65"/>
    </row>
    <row r="31" ht="24.95" customHeight="1" spans="1:10">
      <c r="A31" s="57">
        <v>29</v>
      </c>
      <c r="B31" s="57" t="s">
        <v>116</v>
      </c>
      <c r="C31" s="57" t="s">
        <v>117</v>
      </c>
      <c r="D31" s="57">
        <v>100</v>
      </c>
      <c r="E31" s="58">
        <v>14</v>
      </c>
      <c r="F31" s="58">
        <v>9</v>
      </c>
      <c r="G31" s="58">
        <v>22</v>
      </c>
      <c r="H31" s="57"/>
      <c r="I31" s="64"/>
      <c r="J31" s="65"/>
    </row>
    <row r="32" ht="24.95" customHeight="1" spans="1:10">
      <c r="A32" s="57">
        <v>30</v>
      </c>
      <c r="B32" s="57" t="s">
        <v>116</v>
      </c>
      <c r="C32" s="57" t="s">
        <v>118</v>
      </c>
      <c r="D32" s="57">
        <v>100</v>
      </c>
      <c r="E32" s="58">
        <v>14</v>
      </c>
      <c r="F32" s="58">
        <v>9</v>
      </c>
      <c r="G32" s="58">
        <v>22</v>
      </c>
      <c r="H32" s="57"/>
      <c r="I32" s="64"/>
      <c r="J32" s="65"/>
    </row>
    <row r="33" ht="24.95" customHeight="1" spans="1:9">
      <c r="A33" s="59" t="s">
        <v>17</v>
      </c>
      <c r="B33" s="59"/>
      <c r="C33" s="59"/>
      <c r="D33" s="59">
        <f>SUM(D3:D32)</f>
        <v>6280</v>
      </c>
      <c r="E33" s="60">
        <v>875</v>
      </c>
      <c r="F33" s="60">
        <f>SUM(F3:F32)</f>
        <v>577</v>
      </c>
      <c r="G33" s="60">
        <f>SUM(G3:G32)</f>
        <v>1403</v>
      </c>
      <c r="H33" s="59"/>
      <c r="I33" s="64"/>
    </row>
    <row r="34" ht="35.1" customHeight="1" spans="1:8">
      <c r="A34" s="61"/>
      <c r="B34" s="61"/>
      <c r="C34" s="61"/>
      <c r="D34" s="61"/>
      <c r="E34" s="61"/>
      <c r="F34" s="61"/>
      <c r="G34" s="61"/>
      <c r="H34" s="61"/>
    </row>
    <row r="35" ht="35.1" customHeight="1" spans="1:8">
      <c r="A35" s="62"/>
      <c r="B35" s="62"/>
      <c r="C35" s="62"/>
      <c r="D35" s="62"/>
      <c r="E35" s="62"/>
      <c r="F35" s="62"/>
      <c r="G35" s="62"/>
      <c r="H35" s="62"/>
    </row>
    <row r="36" ht="35.1" customHeight="1" spans="1:8">
      <c r="A36" s="62"/>
      <c r="B36" s="62"/>
      <c r="C36" s="62"/>
      <c r="D36" s="62"/>
      <c r="E36" s="62"/>
      <c r="F36" s="62"/>
      <c r="G36" s="62"/>
      <c r="H36" s="62"/>
    </row>
    <row r="37" ht="35.1" customHeight="1" spans="1:8">
      <c r="A37" s="62"/>
      <c r="B37" s="62"/>
      <c r="C37" s="62"/>
      <c r="D37" s="62"/>
      <c r="E37" s="62"/>
      <c r="F37" s="62"/>
      <c r="G37" s="62"/>
      <c r="H37" s="62"/>
    </row>
  </sheetData>
  <mergeCells count="6">
    <mergeCell ref="A1:H1"/>
    <mergeCell ref="A33:C33"/>
    <mergeCell ref="A34:H34"/>
    <mergeCell ref="A35:H35"/>
    <mergeCell ref="A36:H36"/>
    <mergeCell ref="A37:H3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2" sqref="I$1:I$1048576"/>
    </sheetView>
  </sheetViews>
  <sheetFormatPr defaultColWidth="9" defaultRowHeight="14.25" outlineLevelRow="6"/>
  <cols>
    <col min="1" max="8" width="18.125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9">
      <c r="A3" s="5">
        <v>1</v>
      </c>
      <c r="B3" s="5" t="s">
        <v>119</v>
      </c>
      <c r="C3" s="5" t="s">
        <v>120</v>
      </c>
      <c r="D3" s="5">
        <v>450</v>
      </c>
      <c r="E3" s="30" cm="1">
        <f t="array" ref="E3:E6">D3:D6/D7*243</f>
        <v>63</v>
      </c>
      <c r="F3" s="30">
        <v>41</v>
      </c>
      <c r="G3" s="30">
        <v>101</v>
      </c>
      <c r="H3" s="5"/>
      <c r="I3" s="54"/>
    </row>
    <row r="4" ht="20.25" spans="1:9">
      <c r="A4" s="5">
        <v>2</v>
      </c>
      <c r="B4" s="5" t="s">
        <v>121</v>
      </c>
      <c r="C4" s="5" t="s">
        <v>122</v>
      </c>
      <c r="D4" s="5">
        <v>500</v>
      </c>
      <c r="E4" s="30">
        <v>70</v>
      </c>
      <c r="F4" s="30">
        <v>46</v>
      </c>
      <c r="G4" s="30">
        <v>111</v>
      </c>
      <c r="H4" s="5"/>
      <c r="I4" s="54"/>
    </row>
    <row r="5" ht="40.5" spans="1:9">
      <c r="A5" s="5">
        <v>3</v>
      </c>
      <c r="B5" s="5" t="s">
        <v>123</v>
      </c>
      <c r="C5" s="5" t="s">
        <v>124</v>
      </c>
      <c r="D5" s="5">
        <v>407</v>
      </c>
      <c r="E5" s="30">
        <v>57</v>
      </c>
      <c r="F5" s="30">
        <v>37</v>
      </c>
      <c r="G5" s="30">
        <v>91</v>
      </c>
      <c r="H5" s="5"/>
      <c r="I5" s="54"/>
    </row>
    <row r="6" ht="20.25" spans="1:9">
      <c r="A6" s="5">
        <v>4</v>
      </c>
      <c r="B6" s="5" t="s">
        <v>125</v>
      </c>
      <c r="C6" s="5" t="s">
        <v>126</v>
      </c>
      <c r="D6" s="5">
        <v>383</v>
      </c>
      <c r="E6" s="30">
        <v>53</v>
      </c>
      <c r="F6" s="30">
        <v>36</v>
      </c>
      <c r="G6" s="30">
        <v>86</v>
      </c>
      <c r="H6" s="5"/>
      <c r="I6" s="54"/>
    </row>
    <row r="7" ht="20.25" spans="1:9">
      <c r="A7" s="51" t="s">
        <v>17</v>
      </c>
      <c r="B7" s="52"/>
      <c r="C7" s="53"/>
      <c r="D7" s="5">
        <f>SUM(D3:D6)</f>
        <v>1740</v>
      </c>
      <c r="E7" s="30">
        <v>243</v>
      </c>
      <c r="F7" s="30">
        <f>SUM(F3:F6)</f>
        <v>160</v>
      </c>
      <c r="G7" s="30">
        <f>SUM(G3:G6)</f>
        <v>389</v>
      </c>
      <c r="H7" s="5"/>
      <c r="I7" s="54"/>
    </row>
  </sheetData>
  <mergeCells count="2">
    <mergeCell ref="A1:H1"/>
    <mergeCell ref="A7:C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1" sqref="I$1:I$1048576"/>
    </sheetView>
  </sheetViews>
  <sheetFormatPr defaultColWidth="9" defaultRowHeight="14.25" outlineLevelCol="7"/>
  <cols>
    <col min="1" max="8" width="18.125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8">
      <c r="A3" s="5">
        <v>1</v>
      </c>
      <c r="B3" s="5" t="s">
        <v>127</v>
      </c>
      <c r="C3" s="5" t="s">
        <v>128</v>
      </c>
      <c r="D3" s="5">
        <v>650</v>
      </c>
      <c r="E3" s="30">
        <v>90</v>
      </c>
      <c r="F3" s="30">
        <v>59</v>
      </c>
      <c r="G3" s="30">
        <v>144</v>
      </c>
      <c r="H3" s="5"/>
    </row>
    <row r="4" ht="20.25" spans="1:8">
      <c r="A4" s="5">
        <v>2</v>
      </c>
      <c r="B4" s="5" t="s">
        <v>127</v>
      </c>
      <c r="C4" s="5" t="s">
        <v>129</v>
      </c>
      <c r="D4" s="5">
        <v>240</v>
      </c>
      <c r="E4" s="30">
        <v>33</v>
      </c>
      <c r="F4" s="30">
        <v>22</v>
      </c>
      <c r="G4" s="30">
        <v>54</v>
      </c>
      <c r="H4" s="5"/>
    </row>
    <row r="5" ht="20.25" spans="1:8">
      <c r="A5" s="5">
        <v>3</v>
      </c>
      <c r="B5" s="5" t="s">
        <v>127</v>
      </c>
      <c r="C5" s="5" t="s">
        <v>130</v>
      </c>
      <c r="D5" s="5">
        <v>240</v>
      </c>
      <c r="E5" s="30">
        <v>33</v>
      </c>
      <c r="F5" s="30">
        <v>22</v>
      </c>
      <c r="G5" s="30">
        <v>54</v>
      </c>
      <c r="H5" s="5"/>
    </row>
    <row r="6" ht="20.25" spans="1:8">
      <c r="A6" s="5">
        <v>4</v>
      </c>
      <c r="B6" s="5" t="s">
        <v>131</v>
      </c>
      <c r="C6" s="5" t="s">
        <v>132</v>
      </c>
      <c r="D6" s="5">
        <v>120</v>
      </c>
      <c r="E6" s="30">
        <v>17</v>
      </c>
      <c r="F6" s="30">
        <v>11</v>
      </c>
      <c r="G6" s="30">
        <v>27</v>
      </c>
      <c r="H6" s="5"/>
    </row>
    <row r="7" ht="20.25" spans="1:8">
      <c r="A7" s="5">
        <v>5</v>
      </c>
      <c r="B7" s="5" t="s">
        <v>131</v>
      </c>
      <c r="C7" s="5" t="s">
        <v>133</v>
      </c>
      <c r="D7" s="5">
        <v>120</v>
      </c>
      <c r="E7" s="30">
        <v>17</v>
      </c>
      <c r="F7" s="30">
        <v>11</v>
      </c>
      <c r="G7" s="30">
        <v>27</v>
      </c>
      <c r="H7" s="5"/>
    </row>
    <row r="8" ht="20.25" spans="1:8">
      <c r="A8" s="5">
        <v>6</v>
      </c>
      <c r="B8" s="5" t="s">
        <v>134</v>
      </c>
      <c r="C8" s="5" t="s">
        <v>135</v>
      </c>
      <c r="D8" s="5">
        <v>400</v>
      </c>
      <c r="E8" s="30">
        <v>56</v>
      </c>
      <c r="F8" s="30">
        <v>37</v>
      </c>
      <c r="G8" s="30">
        <v>89</v>
      </c>
      <c r="H8" s="5"/>
    </row>
    <row r="9" ht="20.25" spans="1:8">
      <c r="A9" s="5">
        <v>7</v>
      </c>
      <c r="B9" s="5" t="s">
        <v>131</v>
      </c>
      <c r="C9" s="5" t="s">
        <v>79</v>
      </c>
      <c r="D9" s="5">
        <v>400</v>
      </c>
      <c r="E9" s="30">
        <v>56</v>
      </c>
      <c r="F9" s="30">
        <v>37</v>
      </c>
      <c r="G9" s="30">
        <v>89</v>
      </c>
      <c r="H9" s="5"/>
    </row>
    <row r="10" ht="20.25" spans="1:8">
      <c r="A10" s="5">
        <v>8</v>
      </c>
      <c r="B10" s="5" t="s">
        <v>134</v>
      </c>
      <c r="C10" s="5" t="s">
        <v>136</v>
      </c>
      <c r="D10" s="5">
        <v>410</v>
      </c>
      <c r="E10" s="30">
        <v>57</v>
      </c>
      <c r="F10" s="30">
        <v>38</v>
      </c>
      <c r="G10" s="30">
        <v>92</v>
      </c>
      <c r="H10" s="5"/>
    </row>
    <row r="11" ht="40.5" spans="1:8">
      <c r="A11" s="5">
        <v>9</v>
      </c>
      <c r="B11" s="5" t="s">
        <v>137</v>
      </c>
      <c r="C11" s="5" t="s">
        <v>138</v>
      </c>
      <c r="D11" s="5">
        <v>250</v>
      </c>
      <c r="E11" s="30">
        <v>35</v>
      </c>
      <c r="F11" s="30">
        <v>23</v>
      </c>
      <c r="G11" s="30">
        <v>56</v>
      </c>
      <c r="H11" s="5"/>
    </row>
    <row r="12" ht="40.5" spans="1:8">
      <c r="A12" s="5">
        <v>10</v>
      </c>
      <c r="B12" s="5" t="s">
        <v>137</v>
      </c>
      <c r="C12" s="5" t="s">
        <v>139</v>
      </c>
      <c r="D12" s="5">
        <v>220</v>
      </c>
      <c r="E12" s="30">
        <v>31</v>
      </c>
      <c r="F12" s="30">
        <v>20</v>
      </c>
      <c r="G12" s="30">
        <v>49</v>
      </c>
      <c r="H12" s="5"/>
    </row>
    <row r="13" ht="20.25" spans="1:8">
      <c r="A13" s="5"/>
      <c r="B13" s="5"/>
      <c r="C13" s="5"/>
      <c r="D13" s="5">
        <f>SUM(D3:D12)</f>
        <v>3050</v>
      </c>
      <c r="E13" s="30">
        <f>SUM(E3:E12)</f>
        <v>425</v>
      </c>
      <c r="F13" s="30">
        <f>SUM(F3:F12)</f>
        <v>280</v>
      </c>
      <c r="G13" s="30">
        <v>681</v>
      </c>
      <c r="H13" s="5"/>
    </row>
  </sheetData>
  <mergeCells count="1">
    <mergeCell ref="A1:H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5" workbookViewId="0">
      <selection activeCell="M13" sqref="M13"/>
    </sheetView>
  </sheetViews>
  <sheetFormatPr defaultColWidth="9" defaultRowHeight="14.25" outlineLevelCol="7"/>
  <cols>
    <col min="2" max="2" width="27.125" customWidth="1"/>
    <col min="3" max="3" width="11.625" customWidth="1"/>
    <col min="4" max="4" width="14.75" style="40" customWidth="1"/>
    <col min="5" max="5" width="17.75" style="40" customWidth="1"/>
    <col min="6" max="8" width="14.75" style="40" customWidth="1"/>
  </cols>
  <sheetData>
    <row r="1" ht="39.75" customHeight="1" spans="1:8">
      <c r="A1" s="41" t="s">
        <v>0</v>
      </c>
      <c r="B1" s="41"/>
      <c r="C1" s="41"/>
      <c r="D1" s="41"/>
      <c r="E1" s="41"/>
      <c r="F1" s="41"/>
      <c r="G1" s="41"/>
      <c r="H1" s="41"/>
    </row>
    <row r="2" ht="75" spans="1:8">
      <c r="A2" s="42" t="s">
        <v>1</v>
      </c>
      <c r="B2" s="5" t="s">
        <v>2</v>
      </c>
      <c r="C2" s="5" t="s">
        <v>3</v>
      </c>
      <c r="D2" s="43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8.75" spans="1:8">
      <c r="A3" s="44">
        <v>1</v>
      </c>
      <c r="B3" s="44" t="s">
        <v>140</v>
      </c>
      <c r="C3" s="44" t="s">
        <v>141</v>
      </c>
      <c r="D3" s="44">
        <v>500</v>
      </c>
      <c r="E3" s="44">
        <v>70</v>
      </c>
      <c r="F3" s="44">
        <v>46</v>
      </c>
      <c r="G3" s="44">
        <v>112</v>
      </c>
      <c r="H3" s="44"/>
    </row>
    <row r="4" ht="18.75" spans="1:8">
      <c r="A4" s="44">
        <v>2</v>
      </c>
      <c r="B4" s="44" t="s">
        <v>140</v>
      </c>
      <c r="C4" s="44" t="s">
        <v>142</v>
      </c>
      <c r="D4" s="44">
        <v>250</v>
      </c>
      <c r="E4" s="44">
        <v>35</v>
      </c>
      <c r="F4" s="44">
        <v>23</v>
      </c>
      <c r="G4" s="44">
        <v>56</v>
      </c>
      <c r="H4" s="44"/>
    </row>
    <row r="5" ht="18.75" spans="1:8">
      <c r="A5" s="44">
        <v>3</v>
      </c>
      <c r="B5" s="44" t="s">
        <v>140</v>
      </c>
      <c r="C5" s="44" t="s">
        <v>60</v>
      </c>
      <c r="D5" s="44">
        <v>130</v>
      </c>
      <c r="E5" s="44">
        <v>18</v>
      </c>
      <c r="F5" s="44">
        <v>12</v>
      </c>
      <c r="G5" s="44">
        <v>29</v>
      </c>
      <c r="H5" s="44"/>
    </row>
    <row r="6" ht="18.75" spans="1:8">
      <c r="A6" s="44">
        <v>4</v>
      </c>
      <c r="B6" s="44" t="s">
        <v>143</v>
      </c>
      <c r="C6" s="44" t="s">
        <v>144</v>
      </c>
      <c r="D6" s="44">
        <v>135</v>
      </c>
      <c r="E6" s="44">
        <v>19</v>
      </c>
      <c r="F6" s="44">
        <v>12</v>
      </c>
      <c r="G6" s="44">
        <v>30</v>
      </c>
      <c r="H6" s="44"/>
    </row>
    <row r="7" ht="18.75" spans="1:8">
      <c r="A7" s="44">
        <v>5</v>
      </c>
      <c r="B7" s="44" t="s">
        <v>145</v>
      </c>
      <c r="C7" s="44" t="s">
        <v>146</v>
      </c>
      <c r="D7" s="44">
        <v>140</v>
      </c>
      <c r="E7" s="44">
        <v>20</v>
      </c>
      <c r="F7" s="44">
        <v>13</v>
      </c>
      <c r="G7" s="44">
        <v>31</v>
      </c>
      <c r="H7" s="44"/>
    </row>
    <row r="8" ht="18.75" spans="1:8">
      <c r="A8" s="44">
        <v>6</v>
      </c>
      <c r="B8" s="44" t="s">
        <v>145</v>
      </c>
      <c r="C8" s="44" t="s">
        <v>147</v>
      </c>
      <c r="D8" s="44">
        <v>160</v>
      </c>
      <c r="E8" s="44">
        <v>22</v>
      </c>
      <c r="F8" s="44">
        <v>15</v>
      </c>
      <c r="G8" s="44">
        <v>36</v>
      </c>
      <c r="H8" s="44"/>
    </row>
    <row r="9" ht="18.75" spans="1:8">
      <c r="A9" s="44">
        <v>7</v>
      </c>
      <c r="B9" s="44" t="s">
        <v>148</v>
      </c>
      <c r="C9" s="44" t="s">
        <v>149</v>
      </c>
      <c r="D9" s="44">
        <v>200</v>
      </c>
      <c r="E9" s="44">
        <v>28</v>
      </c>
      <c r="F9" s="44">
        <v>18</v>
      </c>
      <c r="G9" s="44">
        <v>45</v>
      </c>
      <c r="H9" s="44"/>
    </row>
    <row r="10" ht="18.75" spans="1:8">
      <c r="A10" s="44">
        <v>8</v>
      </c>
      <c r="B10" s="44" t="s">
        <v>148</v>
      </c>
      <c r="C10" s="44" t="s">
        <v>150</v>
      </c>
      <c r="D10" s="44">
        <v>520</v>
      </c>
      <c r="E10" s="44">
        <v>73</v>
      </c>
      <c r="F10" s="44">
        <v>48</v>
      </c>
      <c r="G10" s="44">
        <v>116</v>
      </c>
      <c r="H10" s="44"/>
    </row>
    <row r="11" ht="18.75" spans="1:8">
      <c r="A11" s="44">
        <v>9</v>
      </c>
      <c r="B11" s="44" t="s">
        <v>151</v>
      </c>
      <c r="C11" s="44" t="s">
        <v>152</v>
      </c>
      <c r="D11" s="44">
        <v>400</v>
      </c>
      <c r="E11" s="44">
        <v>56</v>
      </c>
      <c r="F11" s="44">
        <v>37</v>
      </c>
      <c r="G11" s="44">
        <v>89</v>
      </c>
      <c r="H11" s="44"/>
    </row>
    <row r="12" ht="18.75" spans="1:8">
      <c r="A12" s="44">
        <v>10</v>
      </c>
      <c r="B12" s="44" t="s">
        <v>151</v>
      </c>
      <c r="C12" s="44" t="s">
        <v>153</v>
      </c>
      <c r="D12" s="44">
        <v>150</v>
      </c>
      <c r="E12" s="44">
        <v>21</v>
      </c>
      <c r="F12" s="44">
        <v>14</v>
      </c>
      <c r="G12" s="44">
        <v>34</v>
      </c>
      <c r="H12" s="44"/>
    </row>
    <row r="13" ht="18.75" spans="1:8">
      <c r="A13" s="44">
        <v>11</v>
      </c>
      <c r="B13" s="44" t="s">
        <v>151</v>
      </c>
      <c r="C13" s="44" t="s">
        <v>154</v>
      </c>
      <c r="D13" s="44">
        <v>280</v>
      </c>
      <c r="E13" s="44">
        <v>39</v>
      </c>
      <c r="F13" s="44">
        <v>26</v>
      </c>
      <c r="G13" s="44">
        <v>63</v>
      </c>
      <c r="H13" s="44"/>
    </row>
    <row r="14" ht="18.75" spans="1:8">
      <c r="A14" s="44">
        <v>12</v>
      </c>
      <c r="B14" s="44" t="s">
        <v>155</v>
      </c>
      <c r="C14" s="44" t="s">
        <v>156</v>
      </c>
      <c r="D14" s="44">
        <v>100</v>
      </c>
      <c r="E14" s="44">
        <v>14</v>
      </c>
      <c r="F14" s="44">
        <v>9</v>
      </c>
      <c r="G14" s="44">
        <v>22</v>
      </c>
      <c r="H14" s="44"/>
    </row>
    <row r="15" ht="18.75" spans="1:8">
      <c r="A15" s="44">
        <v>13</v>
      </c>
      <c r="B15" s="44" t="s">
        <v>155</v>
      </c>
      <c r="C15" s="44" t="s">
        <v>157</v>
      </c>
      <c r="D15" s="44">
        <v>300</v>
      </c>
      <c r="E15" s="44">
        <v>42</v>
      </c>
      <c r="F15" s="44">
        <v>28</v>
      </c>
      <c r="G15" s="44">
        <v>67</v>
      </c>
      <c r="H15" s="44"/>
    </row>
    <row r="16" ht="18.75" spans="1:8">
      <c r="A16" s="44">
        <v>14</v>
      </c>
      <c r="B16" s="44" t="s">
        <v>155</v>
      </c>
      <c r="C16" s="44" t="s">
        <v>146</v>
      </c>
      <c r="D16" s="44">
        <v>250</v>
      </c>
      <c r="E16" s="44">
        <v>35</v>
      </c>
      <c r="F16" s="44">
        <v>23</v>
      </c>
      <c r="G16" s="44">
        <v>56</v>
      </c>
      <c r="H16" s="44"/>
    </row>
    <row r="17" ht="18.75" spans="1:8">
      <c r="A17" s="44">
        <v>15</v>
      </c>
      <c r="B17" s="44" t="s">
        <v>155</v>
      </c>
      <c r="C17" s="44" t="s">
        <v>158</v>
      </c>
      <c r="D17" s="44">
        <v>200</v>
      </c>
      <c r="E17" s="44">
        <v>28</v>
      </c>
      <c r="F17" s="44">
        <v>18</v>
      </c>
      <c r="G17" s="44">
        <v>45</v>
      </c>
      <c r="H17" s="44"/>
    </row>
    <row r="18" ht="18.75" spans="1:8">
      <c r="A18" s="44">
        <v>16</v>
      </c>
      <c r="B18" s="44" t="s">
        <v>155</v>
      </c>
      <c r="C18" s="44" t="s">
        <v>159</v>
      </c>
      <c r="D18" s="44">
        <v>100</v>
      </c>
      <c r="E18" s="44">
        <v>14</v>
      </c>
      <c r="F18" s="44">
        <v>9</v>
      </c>
      <c r="G18" s="44">
        <v>22</v>
      </c>
      <c r="H18" s="44"/>
    </row>
    <row r="19" ht="18.75" spans="1:8">
      <c r="A19" s="44">
        <v>17</v>
      </c>
      <c r="B19" s="44" t="s">
        <v>155</v>
      </c>
      <c r="C19" s="44" t="s">
        <v>160</v>
      </c>
      <c r="D19" s="44">
        <v>200</v>
      </c>
      <c r="E19" s="44">
        <v>28</v>
      </c>
      <c r="F19" s="44">
        <v>18</v>
      </c>
      <c r="G19" s="44">
        <v>45</v>
      </c>
      <c r="H19" s="44"/>
    </row>
    <row r="20" ht="18.75" spans="1:8">
      <c r="A20" s="44">
        <v>18</v>
      </c>
      <c r="B20" s="44" t="s">
        <v>155</v>
      </c>
      <c r="C20" s="44" t="s">
        <v>161</v>
      </c>
      <c r="D20" s="44">
        <v>240</v>
      </c>
      <c r="E20" s="44">
        <v>33</v>
      </c>
      <c r="F20" s="44">
        <v>22</v>
      </c>
      <c r="G20" s="44">
        <v>54</v>
      </c>
      <c r="H20" s="44"/>
    </row>
    <row r="21" ht="18.75" spans="1:8">
      <c r="A21" s="44">
        <v>19</v>
      </c>
      <c r="B21" s="44" t="s">
        <v>155</v>
      </c>
      <c r="C21" s="44" t="s">
        <v>162</v>
      </c>
      <c r="D21" s="44">
        <v>110</v>
      </c>
      <c r="E21" s="44">
        <v>15</v>
      </c>
      <c r="F21" s="44">
        <v>11</v>
      </c>
      <c r="G21" s="44">
        <v>25</v>
      </c>
      <c r="H21" s="44"/>
    </row>
    <row r="22" ht="18.75" spans="1:8">
      <c r="A22" s="44">
        <v>20</v>
      </c>
      <c r="B22" s="44" t="s">
        <v>155</v>
      </c>
      <c r="C22" s="44" t="s">
        <v>163</v>
      </c>
      <c r="D22" s="44">
        <v>100</v>
      </c>
      <c r="E22" s="44">
        <v>14</v>
      </c>
      <c r="F22" s="44">
        <v>9</v>
      </c>
      <c r="G22" s="44">
        <v>22</v>
      </c>
      <c r="H22" s="44"/>
    </row>
    <row r="23" ht="18.75" spans="1:8">
      <c r="A23" s="44">
        <v>21</v>
      </c>
      <c r="B23" s="44" t="s">
        <v>155</v>
      </c>
      <c r="C23" s="44" t="s">
        <v>164</v>
      </c>
      <c r="D23" s="44">
        <v>200</v>
      </c>
      <c r="E23" s="44">
        <v>28</v>
      </c>
      <c r="F23" s="44">
        <v>18</v>
      </c>
      <c r="G23" s="44">
        <v>45</v>
      </c>
      <c r="H23" s="44"/>
    </row>
    <row r="24" ht="18.75" spans="1:8">
      <c r="A24" s="44">
        <v>22</v>
      </c>
      <c r="B24" s="44" t="s">
        <v>165</v>
      </c>
      <c r="C24" s="44" t="s">
        <v>166</v>
      </c>
      <c r="D24" s="44">
        <v>120</v>
      </c>
      <c r="E24" s="44">
        <v>17</v>
      </c>
      <c r="F24" s="44">
        <v>11</v>
      </c>
      <c r="G24" s="44">
        <v>27</v>
      </c>
      <c r="H24" s="44"/>
    </row>
    <row r="25" ht="18.75" spans="1:8">
      <c r="A25" s="44">
        <v>23</v>
      </c>
      <c r="B25" s="44" t="s">
        <v>165</v>
      </c>
      <c r="C25" s="44" t="s">
        <v>167</v>
      </c>
      <c r="D25" s="44">
        <v>195</v>
      </c>
      <c r="E25" s="44">
        <v>27</v>
      </c>
      <c r="F25" s="44">
        <v>18</v>
      </c>
      <c r="G25" s="44">
        <v>44</v>
      </c>
      <c r="H25" s="44"/>
    </row>
    <row r="26" ht="18.75" spans="1:8">
      <c r="A26" s="44">
        <v>24</v>
      </c>
      <c r="B26" s="44" t="s">
        <v>165</v>
      </c>
      <c r="C26" s="44" t="s">
        <v>168</v>
      </c>
      <c r="D26" s="44">
        <v>400</v>
      </c>
      <c r="E26" s="44">
        <v>56</v>
      </c>
      <c r="F26" s="44">
        <v>37</v>
      </c>
      <c r="G26" s="44">
        <v>89</v>
      </c>
      <c r="H26" s="44"/>
    </row>
    <row r="27" ht="18.75" spans="1:8">
      <c r="A27" s="44">
        <v>25</v>
      </c>
      <c r="B27" s="44" t="s">
        <v>169</v>
      </c>
      <c r="C27" s="44" t="s">
        <v>95</v>
      </c>
      <c r="D27" s="44">
        <v>1035</v>
      </c>
      <c r="E27" s="44">
        <v>144</v>
      </c>
      <c r="F27" s="44">
        <v>95</v>
      </c>
      <c r="G27" s="44">
        <v>231</v>
      </c>
      <c r="H27" s="44"/>
    </row>
    <row r="28" ht="18.75" spans="1:8">
      <c r="A28" s="44">
        <v>26</v>
      </c>
      <c r="B28" s="44" t="s">
        <v>169</v>
      </c>
      <c r="C28" s="44" t="s">
        <v>170</v>
      </c>
      <c r="D28" s="44">
        <v>370</v>
      </c>
      <c r="E28" s="44">
        <v>52</v>
      </c>
      <c r="F28" s="44">
        <v>34</v>
      </c>
      <c r="G28" s="44">
        <v>83</v>
      </c>
      <c r="H28" s="44"/>
    </row>
    <row r="29" ht="18.75" spans="1:8">
      <c r="A29" s="44">
        <v>27</v>
      </c>
      <c r="B29" s="44" t="s">
        <v>171</v>
      </c>
      <c r="C29" s="44" t="s">
        <v>172</v>
      </c>
      <c r="D29" s="44">
        <v>300</v>
      </c>
      <c r="E29" s="44">
        <v>42</v>
      </c>
      <c r="F29" s="44">
        <v>28</v>
      </c>
      <c r="G29" s="44">
        <v>67</v>
      </c>
      <c r="H29" s="44"/>
    </row>
    <row r="30" ht="18.75" spans="1:8">
      <c r="A30" s="44">
        <v>28</v>
      </c>
      <c r="B30" s="44" t="s">
        <v>171</v>
      </c>
      <c r="C30" s="44" t="s">
        <v>173</v>
      </c>
      <c r="D30" s="44">
        <v>380</v>
      </c>
      <c r="E30" s="44">
        <v>53</v>
      </c>
      <c r="F30" s="44">
        <v>35</v>
      </c>
      <c r="G30" s="44">
        <v>85</v>
      </c>
      <c r="H30" s="44"/>
    </row>
    <row r="31" ht="18.75" spans="1:8">
      <c r="A31" s="44">
        <v>29</v>
      </c>
      <c r="B31" s="44" t="s">
        <v>171</v>
      </c>
      <c r="C31" s="44" t="s">
        <v>174</v>
      </c>
      <c r="D31" s="44">
        <v>200</v>
      </c>
      <c r="E31" s="44">
        <v>28</v>
      </c>
      <c r="F31" s="44">
        <v>18</v>
      </c>
      <c r="G31" s="44">
        <v>45</v>
      </c>
      <c r="H31" s="44"/>
    </row>
    <row r="32" ht="18.75" spans="1:8">
      <c r="A32" s="44">
        <v>30</v>
      </c>
      <c r="B32" s="44" t="s">
        <v>175</v>
      </c>
      <c r="C32" s="44" t="s">
        <v>152</v>
      </c>
      <c r="D32" s="44">
        <v>185</v>
      </c>
      <c r="E32" s="44">
        <v>26</v>
      </c>
      <c r="F32" s="44">
        <v>17</v>
      </c>
      <c r="G32" s="44">
        <v>41</v>
      </c>
      <c r="H32" s="44"/>
    </row>
    <row r="33" ht="75" spans="1:8">
      <c r="A33" s="44">
        <v>31</v>
      </c>
      <c r="B33" s="44" t="s">
        <v>176</v>
      </c>
      <c r="C33" s="45" t="s">
        <v>177</v>
      </c>
      <c r="D33" s="44">
        <v>350</v>
      </c>
      <c r="E33" s="44">
        <v>49</v>
      </c>
      <c r="F33" s="44">
        <v>32</v>
      </c>
      <c r="G33" s="44">
        <v>78</v>
      </c>
      <c r="H33" s="44"/>
    </row>
    <row r="34" ht="18.75" spans="1:8">
      <c r="A34" s="44">
        <v>32</v>
      </c>
      <c r="B34" s="44" t="s">
        <v>176</v>
      </c>
      <c r="C34" s="44" t="s">
        <v>178</v>
      </c>
      <c r="D34" s="44">
        <v>250</v>
      </c>
      <c r="E34" s="44">
        <v>35</v>
      </c>
      <c r="F34" s="44">
        <v>23</v>
      </c>
      <c r="G34" s="44">
        <v>56</v>
      </c>
      <c r="H34" s="44"/>
    </row>
    <row r="35" ht="18.75" spans="1:8">
      <c r="A35" s="44">
        <v>33</v>
      </c>
      <c r="B35" s="44" t="s">
        <v>176</v>
      </c>
      <c r="C35" s="44" t="s">
        <v>179</v>
      </c>
      <c r="D35" s="44">
        <v>110</v>
      </c>
      <c r="E35" s="44">
        <v>15</v>
      </c>
      <c r="F35" s="44">
        <v>11</v>
      </c>
      <c r="G35" s="44">
        <v>25</v>
      </c>
      <c r="H35" s="44"/>
    </row>
    <row r="36" ht="18.75" spans="1:8">
      <c r="A36" s="44">
        <v>34</v>
      </c>
      <c r="B36" s="44" t="s">
        <v>176</v>
      </c>
      <c r="C36" s="44" t="s">
        <v>180</v>
      </c>
      <c r="D36" s="44">
        <v>115</v>
      </c>
      <c r="E36" s="44">
        <v>16</v>
      </c>
      <c r="F36" s="44">
        <v>12</v>
      </c>
      <c r="G36" s="44">
        <v>26</v>
      </c>
      <c r="H36" s="44"/>
    </row>
    <row r="37" ht="18.75" spans="1:8">
      <c r="A37" s="44">
        <v>35</v>
      </c>
      <c r="B37" s="44" t="s">
        <v>181</v>
      </c>
      <c r="C37" s="44" t="s">
        <v>182</v>
      </c>
      <c r="D37" s="44">
        <v>145</v>
      </c>
      <c r="E37" s="44">
        <v>20</v>
      </c>
      <c r="F37" s="44">
        <v>13</v>
      </c>
      <c r="G37" s="44">
        <v>32</v>
      </c>
      <c r="H37" s="44"/>
    </row>
    <row r="38" ht="18.75" spans="1:8">
      <c r="A38" s="44">
        <v>36</v>
      </c>
      <c r="B38" s="44" t="s">
        <v>181</v>
      </c>
      <c r="C38" s="44" t="s">
        <v>183</v>
      </c>
      <c r="D38" s="44">
        <v>575</v>
      </c>
      <c r="E38" s="44">
        <v>80</v>
      </c>
      <c r="F38" s="44">
        <v>53</v>
      </c>
      <c r="G38" s="44">
        <v>128</v>
      </c>
      <c r="H38" s="44"/>
    </row>
    <row r="39" ht="18.75" spans="1:8">
      <c r="A39" s="44">
        <v>37</v>
      </c>
      <c r="B39" s="44" t="s">
        <v>184</v>
      </c>
      <c r="C39" s="44" t="s">
        <v>185</v>
      </c>
      <c r="D39" s="44">
        <v>220</v>
      </c>
      <c r="E39" s="44">
        <v>31</v>
      </c>
      <c r="F39" s="44">
        <v>20</v>
      </c>
      <c r="G39" s="44">
        <v>49</v>
      </c>
      <c r="H39" s="44"/>
    </row>
    <row r="40" ht="18.75" spans="1:8">
      <c r="A40" s="44">
        <v>38</v>
      </c>
      <c r="B40" s="44" t="s">
        <v>184</v>
      </c>
      <c r="C40" s="44" t="s">
        <v>186</v>
      </c>
      <c r="D40" s="44">
        <v>125</v>
      </c>
      <c r="E40" s="44">
        <v>17</v>
      </c>
      <c r="F40" s="44">
        <v>11</v>
      </c>
      <c r="G40" s="44">
        <v>28</v>
      </c>
      <c r="H40" s="44"/>
    </row>
    <row r="41" ht="18.75" spans="1:8">
      <c r="A41" s="44">
        <v>39</v>
      </c>
      <c r="B41" s="44" t="s">
        <v>187</v>
      </c>
      <c r="C41" s="44" t="s">
        <v>188</v>
      </c>
      <c r="D41" s="44">
        <v>120</v>
      </c>
      <c r="E41" s="44">
        <v>17</v>
      </c>
      <c r="F41" s="44">
        <v>11</v>
      </c>
      <c r="G41" s="44">
        <v>27</v>
      </c>
      <c r="H41" s="44"/>
    </row>
    <row r="42" ht="18.75" spans="1:8">
      <c r="A42" s="44">
        <v>40</v>
      </c>
      <c r="B42" s="44" t="s">
        <v>187</v>
      </c>
      <c r="C42" s="44" t="s">
        <v>189</v>
      </c>
      <c r="D42" s="44">
        <v>120</v>
      </c>
      <c r="E42" s="44">
        <v>17</v>
      </c>
      <c r="F42" s="44">
        <v>11</v>
      </c>
      <c r="G42" s="44">
        <v>27</v>
      </c>
      <c r="H42" s="44"/>
    </row>
    <row r="43" ht="18.75" spans="1:8">
      <c r="A43" s="44">
        <v>41</v>
      </c>
      <c r="B43" s="44" t="s">
        <v>187</v>
      </c>
      <c r="C43" s="44" t="s">
        <v>190</v>
      </c>
      <c r="D43" s="44">
        <v>200</v>
      </c>
      <c r="E43" s="44">
        <v>28</v>
      </c>
      <c r="F43" s="44">
        <v>18</v>
      </c>
      <c r="G43" s="44">
        <v>45</v>
      </c>
      <c r="H43" s="44"/>
    </row>
    <row r="44" ht="18.75" spans="1:8">
      <c r="A44" s="44">
        <v>42</v>
      </c>
      <c r="B44" s="44" t="s">
        <v>191</v>
      </c>
      <c r="C44" s="44" t="s">
        <v>192</v>
      </c>
      <c r="D44" s="44">
        <v>100</v>
      </c>
      <c r="E44" s="44">
        <v>14</v>
      </c>
      <c r="F44" s="44">
        <v>9</v>
      </c>
      <c r="G44" s="44">
        <v>22</v>
      </c>
      <c r="H44" s="44"/>
    </row>
    <row r="45" ht="18.75" spans="1:8">
      <c r="A45" s="44">
        <v>43</v>
      </c>
      <c r="B45" s="44" t="s">
        <v>191</v>
      </c>
      <c r="C45" s="44" t="s">
        <v>179</v>
      </c>
      <c r="D45" s="44">
        <v>125</v>
      </c>
      <c r="E45" s="44">
        <v>17</v>
      </c>
      <c r="F45" s="44">
        <v>11</v>
      </c>
      <c r="G45" s="44">
        <v>28</v>
      </c>
      <c r="H45" s="44"/>
    </row>
    <row r="46" ht="18.75" spans="1:8">
      <c r="A46" s="44">
        <v>44</v>
      </c>
      <c r="B46" s="44" t="s">
        <v>191</v>
      </c>
      <c r="C46" s="44" t="s">
        <v>167</v>
      </c>
      <c r="D46" s="44">
        <v>125</v>
      </c>
      <c r="E46" s="44">
        <v>17</v>
      </c>
      <c r="F46" s="44">
        <v>11</v>
      </c>
      <c r="G46" s="44">
        <v>28</v>
      </c>
      <c r="H46" s="44"/>
    </row>
    <row r="47" ht="18.75" spans="1:8">
      <c r="A47" s="44">
        <v>45</v>
      </c>
      <c r="B47" s="44" t="s">
        <v>191</v>
      </c>
      <c r="C47" s="44" t="s">
        <v>193</v>
      </c>
      <c r="D47" s="44">
        <v>145</v>
      </c>
      <c r="E47" s="44">
        <v>20</v>
      </c>
      <c r="F47" s="44">
        <v>13</v>
      </c>
      <c r="G47" s="44">
        <v>32</v>
      </c>
      <c r="H47" s="44"/>
    </row>
    <row r="48" ht="18.75" spans="1:8">
      <c r="A48" s="44">
        <v>46</v>
      </c>
      <c r="B48" s="44" t="s">
        <v>191</v>
      </c>
      <c r="C48" s="44" t="s">
        <v>194</v>
      </c>
      <c r="D48" s="44">
        <v>100</v>
      </c>
      <c r="E48" s="44">
        <v>14</v>
      </c>
      <c r="F48" s="44">
        <v>9</v>
      </c>
      <c r="G48" s="44">
        <v>22</v>
      </c>
      <c r="H48" s="44"/>
    </row>
    <row r="49" ht="18.75" spans="1:8">
      <c r="A49" s="44">
        <v>47</v>
      </c>
      <c r="B49" s="44" t="s">
        <v>191</v>
      </c>
      <c r="C49" s="44" t="s">
        <v>195</v>
      </c>
      <c r="D49" s="44">
        <v>480</v>
      </c>
      <c r="E49" s="44">
        <v>67</v>
      </c>
      <c r="F49" s="44">
        <v>44</v>
      </c>
      <c r="G49" s="44">
        <v>107</v>
      </c>
      <c r="H49" s="44"/>
    </row>
    <row r="50" ht="18.75" spans="1:8">
      <c r="A50" s="44">
        <v>48</v>
      </c>
      <c r="B50" s="44" t="s">
        <v>196</v>
      </c>
      <c r="C50" s="44" t="s">
        <v>183</v>
      </c>
      <c r="D50" s="44">
        <v>585</v>
      </c>
      <c r="E50" s="44">
        <v>82</v>
      </c>
      <c r="F50" s="44">
        <v>54</v>
      </c>
      <c r="G50" s="44">
        <v>131</v>
      </c>
      <c r="H50" s="44"/>
    </row>
    <row r="51" ht="18.75" spans="1:8">
      <c r="A51" s="44">
        <v>49</v>
      </c>
      <c r="B51" s="44" t="s">
        <v>143</v>
      </c>
      <c r="C51" s="44" t="s">
        <v>197</v>
      </c>
      <c r="D51" s="44">
        <v>1200</v>
      </c>
      <c r="E51" s="44">
        <v>166</v>
      </c>
      <c r="F51" s="44">
        <v>110</v>
      </c>
      <c r="G51" s="44">
        <v>266</v>
      </c>
      <c r="H51" s="44"/>
    </row>
    <row r="52" ht="18.75" spans="1:8">
      <c r="A52" s="44">
        <v>50</v>
      </c>
      <c r="B52" s="44" t="s">
        <v>175</v>
      </c>
      <c r="C52" s="44" t="s">
        <v>198</v>
      </c>
      <c r="D52" s="44">
        <v>1100</v>
      </c>
      <c r="E52" s="44">
        <v>153</v>
      </c>
      <c r="F52" s="44">
        <v>101</v>
      </c>
      <c r="G52" s="44">
        <v>246</v>
      </c>
      <c r="H52" s="44"/>
    </row>
    <row r="53" ht="18.75" spans="1:8">
      <c r="A53" s="44">
        <v>51</v>
      </c>
      <c r="B53" s="44" t="s">
        <v>148</v>
      </c>
      <c r="C53" s="44" t="s">
        <v>199</v>
      </c>
      <c r="D53" s="44">
        <v>700</v>
      </c>
      <c r="E53" s="44">
        <v>98</v>
      </c>
      <c r="F53" s="44">
        <v>64</v>
      </c>
      <c r="G53" s="44">
        <v>156</v>
      </c>
      <c r="H53" s="44"/>
    </row>
    <row r="54" ht="18.75" spans="1:8">
      <c r="A54" s="44">
        <v>52</v>
      </c>
      <c r="B54" s="44" t="s">
        <v>175</v>
      </c>
      <c r="C54" s="44" t="s">
        <v>200</v>
      </c>
      <c r="D54" s="44">
        <v>1000</v>
      </c>
      <c r="E54" s="44">
        <v>139</v>
      </c>
      <c r="F54" s="44">
        <v>92</v>
      </c>
      <c r="G54" s="44">
        <v>223</v>
      </c>
      <c r="H54" s="44"/>
    </row>
    <row r="55" ht="24.75" customHeight="1" spans="1:8">
      <c r="A55" s="44">
        <v>53</v>
      </c>
      <c r="B55" s="44" t="s">
        <v>196</v>
      </c>
      <c r="C55" s="44" t="s">
        <v>201</v>
      </c>
      <c r="D55" s="44">
        <v>770</v>
      </c>
      <c r="E55" s="44">
        <v>107</v>
      </c>
      <c r="F55" s="44">
        <v>71</v>
      </c>
      <c r="G55" s="44">
        <v>172</v>
      </c>
      <c r="H55" s="44"/>
    </row>
    <row r="56" ht="20.25" customHeight="1" spans="1:8">
      <c r="A56" s="44">
        <v>54</v>
      </c>
      <c r="B56" s="44" t="s">
        <v>202</v>
      </c>
      <c r="C56" s="44" t="s">
        <v>203</v>
      </c>
      <c r="D56" s="44">
        <v>1000</v>
      </c>
      <c r="E56" s="44">
        <v>139</v>
      </c>
      <c r="F56" s="44">
        <v>92</v>
      </c>
      <c r="G56" s="44">
        <v>223</v>
      </c>
      <c r="H56" s="44"/>
    </row>
    <row r="57" ht="18.75" spans="1:8">
      <c r="A57" s="44">
        <v>55</v>
      </c>
      <c r="B57" s="44" t="s">
        <v>143</v>
      </c>
      <c r="C57" s="44" t="s">
        <v>204</v>
      </c>
      <c r="D57" s="44">
        <v>500</v>
      </c>
      <c r="E57" s="44">
        <v>70</v>
      </c>
      <c r="F57" s="44">
        <v>46</v>
      </c>
      <c r="G57" s="44">
        <v>112</v>
      </c>
      <c r="H57" s="44"/>
    </row>
    <row r="58" ht="24" customHeight="1" spans="1:8">
      <c r="A58" s="46" t="s">
        <v>17</v>
      </c>
      <c r="B58" s="47"/>
      <c r="C58" s="48"/>
      <c r="D58" s="44">
        <f>SUM(D3:D57)</f>
        <v>18110</v>
      </c>
      <c r="E58" s="44">
        <v>2525</v>
      </c>
      <c r="F58" s="44">
        <f>SUM(F3:F57)</f>
        <v>1664</v>
      </c>
      <c r="G58" s="44">
        <v>4045</v>
      </c>
      <c r="H58" s="44"/>
    </row>
    <row r="59" ht="45" customHeight="1" spans="1:8">
      <c r="A59" s="49"/>
      <c r="B59" s="49"/>
      <c r="C59" s="49"/>
      <c r="D59" s="49"/>
      <c r="E59" s="49"/>
      <c r="F59" s="49"/>
      <c r="G59" s="50"/>
      <c r="H59" s="50"/>
    </row>
    <row r="60" ht="44.25" customHeight="1" spans="1:8">
      <c r="A60" s="50"/>
      <c r="B60" s="50"/>
      <c r="C60" s="50"/>
      <c r="D60" s="50"/>
      <c r="E60" s="50"/>
      <c r="F60" s="50"/>
      <c r="G60" s="50"/>
      <c r="H60" s="50"/>
    </row>
    <row r="61" ht="40.5" customHeight="1" spans="1:8">
      <c r="A61" s="50"/>
      <c r="B61" s="50"/>
      <c r="C61" s="50"/>
      <c r="D61" s="50"/>
      <c r="E61" s="50"/>
      <c r="F61" s="50"/>
      <c r="G61" s="50"/>
      <c r="H61" s="50"/>
    </row>
    <row r="62" ht="39" customHeight="1" spans="1:8">
      <c r="A62" s="50"/>
      <c r="B62" s="50"/>
      <c r="C62" s="50"/>
      <c r="D62" s="50"/>
      <c r="E62" s="50"/>
      <c r="F62" s="50"/>
      <c r="G62" s="50"/>
      <c r="H62" s="50"/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2" sqref="I$1:I$1048576"/>
    </sheetView>
  </sheetViews>
  <sheetFormatPr defaultColWidth="9" defaultRowHeight="14.25" outlineLevelCol="7"/>
  <cols>
    <col min="1" max="2" width="15.625" style="1" customWidth="1"/>
    <col min="3" max="3" width="16.75" style="1" customWidth="1"/>
    <col min="4" max="8" width="16.875" style="36" customWidth="1"/>
    <col min="9" max="259" width="9" style="1"/>
    <col min="260" max="261" width="15.625" style="1" customWidth="1"/>
    <col min="262" max="262" width="16.75" style="1" customWidth="1"/>
    <col min="263" max="263" width="16.875" style="1" customWidth="1"/>
    <col min="264" max="264" width="15.625" style="1" customWidth="1"/>
    <col min="265" max="515" width="9" style="1"/>
    <col min="516" max="517" width="15.625" style="1" customWidth="1"/>
    <col min="518" max="518" width="16.75" style="1" customWidth="1"/>
    <col min="519" max="519" width="16.875" style="1" customWidth="1"/>
    <col min="520" max="520" width="15.625" style="1" customWidth="1"/>
    <col min="521" max="771" width="9" style="1"/>
    <col min="772" max="773" width="15.625" style="1" customWidth="1"/>
    <col min="774" max="774" width="16.75" style="1" customWidth="1"/>
    <col min="775" max="775" width="16.875" style="1" customWidth="1"/>
    <col min="776" max="776" width="15.625" style="1" customWidth="1"/>
    <col min="777" max="1027" width="9" style="1"/>
    <col min="1028" max="1029" width="15.625" style="1" customWidth="1"/>
    <col min="1030" max="1030" width="16.75" style="1" customWidth="1"/>
    <col min="1031" max="1031" width="16.875" style="1" customWidth="1"/>
    <col min="1032" max="1032" width="15.625" style="1" customWidth="1"/>
    <col min="1033" max="1283" width="9" style="1"/>
    <col min="1284" max="1285" width="15.625" style="1" customWidth="1"/>
    <col min="1286" max="1286" width="16.75" style="1" customWidth="1"/>
    <col min="1287" max="1287" width="16.875" style="1" customWidth="1"/>
    <col min="1288" max="1288" width="15.625" style="1" customWidth="1"/>
    <col min="1289" max="1539" width="9" style="1"/>
    <col min="1540" max="1541" width="15.625" style="1" customWidth="1"/>
    <col min="1542" max="1542" width="16.75" style="1" customWidth="1"/>
    <col min="1543" max="1543" width="16.875" style="1" customWidth="1"/>
    <col min="1544" max="1544" width="15.625" style="1" customWidth="1"/>
    <col min="1545" max="1795" width="9" style="1"/>
    <col min="1796" max="1797" width="15.625" style="1" customWidth="1"/>
    <col min="1798" max="1798" width="16.75" style="1" customWidth="1"/>
    <col min="1799" max="1799" width="16.875" style="1" customWidth="1"/>
    <col min="1800" max="1800" width="15.625" style="1" customWidth="1"/>
    <col min="1801" max="2051" width="9" style="1"/>
    <col min="2052" max="2053" width="15.625" style="1" customWidth="1"/>
    <col min="2054" max="2054" width="16.75" style="1" customWidth="1"/>
    <col min="2055" max="2055" width="16.875" style="1" customWidth="1"/>
    <col min="2056" max="2056" width="15.625" style="1" customWidth="1"/>
    <col min="2057" max="2307" width="9" style="1"/>
    <col min="2308" max="2309" width="15.625" style="1" customWidth="1"/>
    <col min="2310" max="2310" width="16.75" style="1" customWidth="1"/>
    <col min="2311" max="2311" width="16.875" style="1" customWidth="1"/>
    <col min="2312" max="2312" width="15.625" style="1" customWidth="1"/>
    <col min="2313" max="2563" width="9" style="1"/>
    <col min="2564" max="2565" width="15.625" style="1" customWidth="1"/>
    <col min="2566" max="2566" width="16.75" style="1" customWidth="1"/>
    <col min="2567" max="2567" width="16.875" style="1" customWidth="1"/>
    <col min="2568" max="2568" width="15.625" style="1" customWidth="1"/>
    <col min="2569" max="2819" width="9" style="1"/>
    <col min="2820" max="2821" width="15.625" style="1" customWidth="1"/>
    <col min="2822" max="2822" width="16.75" style="1" customWidth="1"/>
    <col min="2823" max="2823" width="16.875" style="1" customWidth="1"/>
    <col min="2824" max="2824" width="15.625" style="1" customWidth="1"/>
    <col min="2825" max="3075" width="9" style="1"/>
    <col min="3076" max="3077" width="15.625" style="1" customWidth="1"/>
    <col min="3078" max="3078" width="16.75" style="1" customWidth="1"/>
    <col min="3079" max="3079" width="16.875" style="1" customWidth="1"/>
    <col min="3080" max="3080" width="15.625" style="1" customWidth="1"/>
    <col min="3081" max="3331" width="9" style="1"/>
    <col min="3332" max="3333" width="15.625" style="1" customWidth="1"/>
    <col min="3334" max="3334" width="16.75" style="1" customWidth="1"/>
    <col min="3335" max="3335" width="16.875" style="1" customWidth="1"/>
    <col min="3336" max="3336" width="15.625" style="1" customWidth="1"/>
    <col min="3337" max="3587" width="9" style="1"/>
    <col min="3588" max="3589" width="15.625" style="1" customWidth="1"/>
    <col min="3590" max="3590" width="16.75" style="1" customWidth="1"/>
    <col min="3591" max="3591" width="16.875" style="1" customWidth="1"/>
    <col min="3592" max="3592" width="15.625" style="1" customWidth="1"/>
    <col min="3593" max="3843" width="9" style="1"/>
    <col min="3844" max="3845" width="15.625" style="1" customWidth="1"/>
    <col min="3846" max="3846" width="16.75" style="1" customWidth="1"/>
    <col min="3847" max="3847" width="16.875" style="1" customWidth="1"/>
    <col min="3848" max="3848" width="15.625" style="1" customWidth="1"/>
    <col min="3849" max="4099" width="9" style="1"/>
    <col min="4100" max="4101" width="15.625" style="1" customWidth="1"/>
    <col min="4102" max="4102" width="16.75" style="1" customWidth="1"/>
    <col min="4103" max="4103" width="16.875" style="1" customWidth="1"/>
    <col min="4104" max="4104" width="15.625" style="1" customWidth="1"/>
    <col min="4105" max="4355" width="9" style="1"/>
    <col min="4356" max="4357" width="15.625" style="1" customWidth="1"/>
    <col min="4358" max="4358" width="16.75" style="1" customWidth="1"/>
    <col min="4359" max="4359" width="16.875" style="1" customWidth="1"/>
    <col min="4360" max="4360" width="15.625" style="1" customWidth="1"/>
    <col min="4361" max="4611" width="9" style="1"/>
    <col min="4612" max="4613" width="15.625" style="1" customWidth="1"/>
    <col min="4614" max="4614" width="16.75" style="1" customWidth="1"/>
    <col min="4615" max="4615" width="16.875" style="1" customWidth="1"/>
    <col min="4616" max="4616" width="15.625" style="1" customWidth="1"/>
    <col min="4617" max="4867" width="9" style="1"/>
    <col min="4868" max="4869" width="15.625" style="1" customWidth="1"/>
    <col min="4870" max="4870" width="16.75" style="1" customWidth="1"/>
    <col min="4871" max="4871" width="16.875" style="1" customWidth="1"/>
    <col min="4872" max="4872" width="15.625" style="1" customWidth="1"/>
    <col min="4873" max="5123" width="9" style="1"/>
    <col min="5124" max="5125" width="15.625" style="1" customWidth="1"/>
    <col min="5126" max="5126" width="16.75" style="1" customWidth="1"/>
    <col min="5127" max="5127" width="16.875" style="1" customWidth="1"/>
    <col min="5128" max="5128" width="15.625" style="1" customWidth="1"/>
    <col min="5129" max="5379" width="9" style="1"/>
    <col min="5380" max="5381" width="15.625" style="1" customWidth="1"/>
    <col min="5382" max="5382" width="16.75" style="1" customWidth="1"/>
    <col min="5383" max="5383" width="16.875" style="1" customWidth="1"/>
    <col min="5384" max="5384" width="15.625" style="1" customWidth="1"/>
    <col min="5385" max="5635" width="9" style="1"/>
    <col min="5636" max="5637" width="15.625" style="1" customWidth="1"/>
    <col min="5638" max="5638" width="16.75" style="1" customWidth="1"/>
    <col min="5639" max="5639" width="16.875" style="1" customWidth="1"/>
    <col min="5640" max="5640" width="15.625" style="1" customWidth="1"/>
    <col min="5641" max="5891" width="9" style="1"/>
    <col min="5892" max="5893" width="15.625" style="1" customWidth="1"/>
    <col min="5894" max="5894" width="16.75" style="1" customWidth="1"/>
    <col min="5895" max="5895" width="16.875" style="1" customWidth="1"/>
    <col min="5896" max="5896" width="15.625" style="1" customWidth="1"/>
    <col min="5897" max="6147" width="9" style="1"/>
    <col min="6148" max="6149" width="15.625" style="1" customWidth="1"/>
    <col min="6150" max="6150" width="16.75" style="1" customWidth="1"/>
    <col min="6151" max="6151" width="16.875" style="1" customWidth="1"/>
    <col min="6152" max="6152" width="15.625" style="1" customWidth="1"/>
    <col min="6153" max="6403" width="9" style="1"/>
    <col min="6404" max="6405" width="15.625" style="1" customWidth="1"/>
    <col min="6406" max="6406" width="16.75" style="1" customWidth="1"/>
    <col min="6407" max="6407" width="16.875" style="1" customWidth="1"/>
    <col min="6408" max="6408" width="15.625" style="1" customWidth="1"/>
    <col min="6409" max="6659" width="9" style="1"/>
    <col min="6660" max="6661" width="15.625" style="1" customWidth="1"/>
    <col min="6662" max="6662" width="16.75" style="1" customWidth="1"/>
    <col min="6663" max="6663" width="16.875" style="1" customWidth="1"/>
    <col min="6664" max="6664" width="15.625" style="1" customWidth="1"/>
    <col min="6665" max="6915" width="9" style="1"/>
    <col min="6916" max="6917" width="15.625" style="1" customWidth="1"/>
    <col min="6918" max="6918" width="16.75" style="1" customWidth="1"/>
    <col min="6919" max="6919" width="16.875" style="1" customWidth="1"/>
    <col min="6920" max="6920" width="15.625" style="1" customWidth="1"/>
    <col min="6921" max="7171" width="9" style="1"/>
    <col min="7172" max="7173" width="15.625" style="1" customWidth="1"/>
    <col min="7174" max="7174" width="16.75" style="1" customWidth="1"/>
    <col min="7175" max="7175" width="16.875" style="1" customWidth="1"/>
    <col min="7176" max="7176" width="15.625" style="1" customWidth="1"/>
    <col min="7177" max="7427" width="9" style="1"/>
    <col min="7428" max="7429" width="15.625" style="1" customWidth="1"/>
    <col min="7430" max="7430" width="16.75" style="1" customWidth="1"/>
    <col min="7431" max="7431" width="16.875" style="1" customWidth="1"/>
    <col min="7432" max="7432" width="15.625" style="1" customWidth="1"/>
    <col min="7433" max="7683" width="9" style="1"/>
    <col min="7684" max="7685" width="15.625" style="1" customWidth="1"/>
    <col min="7686" max="7686" width="16.75" style="1" customWidth="1"/>
    <col min="7687" max="7687" width="16.875" style="1" customWidth="1"/>
    <col min="7688" max="7688" width="15.625" style="1" customWidth="1"/>
    <col min="7689" max="7939" width="9" style="1"/>
    <col min="7940" max="7941" width="15.625" style="1" customWidth="1"/>
    <col min="7942" max="7942" width="16.75" style="1" customWidth="1"/>
    <col min="7943" max="7943" width="16.875" style="1" customWidth="1"/>
    <col min="7944" max="7944" width="15.625" style="1" customWidth="1"/>
    <col min="7945" max="8195" width="9" style="1"/>
    <col min="8196" max="8197" width="15.625" style="1" customWidth="1"/>
    <col min="8198" max="8198" width="16.75" style="1" customWidth="1"/>
    <col min="8199" max="8199" width="16.875" style="1" customWidth="1"/>
    <col min="8200" max="8200" width="15.625" style="1" customWidth="1"/>
    <col min="8201" max="8451" width="9" style="1"/>
    <col min="8452" max="8453" width="15.625" style="1" customWidth="1"/>
    <col min="8454" max="8454" width="16.75" style="1" customWidth="1"/>
    <col min="8455" max="8455" width="16.875" style="1" customWidth="1"/>
    <col min="8456" max="8456" width="15.625" style="1" customWidth="1"/>
    <col min="8457" max="8707" width="9" style="1"/>
    <col min="8708" max="8709" width="15.625" style="1" customWidth="1"/>
    <col min="8710" max="8710" width="16.75" style="1" customWidth="1"/>
    <col min="8711" max="8711" width="16.875" style="1" customWidth="1"/>
    <col min="8712" max="8712" width="15.625" style="1" customWidth="1"/>
    <col min="8713" max="8963" width="9" style="1"/>
    <col min="8964" max="8965" width="15.625" style="1" customWidth="1"/>
    <col min="8966" max="8966" width="16.75" style="1" customWidth="1"/>
    <col min="8967" max="8967" width="16.875" style="1" customWidth="1"/>
    <col min="8968" max="8968" width="15.625" style="1" customWidth="1"/>
    <col min="8969" max="9219" width="9" style="1"/>
    <col min="9220" max="9221" width="15.625" style="1" customWidth="1"/>
    <col min="9222" max="9222" width="16.75" style="1" customWidth="1"/>
    <col min="9223" max="9223" width="16.875" style="1" customWidth="1"/>
    <col min="9224" max="9224" width="15.625" style="1" customWidth="1"/>
    <col min="9225" max="9475" width="9" style="1"/>
    <col min="9476" max="9477" width="15.625" style="1" customWidth="1"/>
    <col min="9478" max="9478" width="16.75" style="1" customWidth="1"/>
    <col min="9479" max="9479" width="16.875" style="1" customWidth="1"/>
    <col min="9480" max="9480" width="15.625" style="1" customWidth="1"/>
    <col min="9481" max="9731" width="9" style="1"/>
    <col min="9732" max="9733" width="15.625" style="1" customWidth="1"/>
    <col min="9734" max="9734" width="16.75" style="1" customWidth="1"/>
    <col min="9735" max="9735" width="16.875" style="1" customWidth="1"/>
    <col min="9736" max="9736" width="15.625" style="1" customWidth="1"/>
    <col min="9737" max="9987" width="9" style="1"/>
    <col min="9988" max="9989" width="15.625" style="1" customWidth="1"/>
    <col min="9990" max="9990" width="16.75" style="1" customWidth="1"/>
    <col min="9991" max="9991" width="16.875" style="1" customWidth="1"/>
    <col min="9992" max="9992" width="15.625" style="1" customWidth="1"/>
    <col min="9993" max="10243" width="9" style="1"/>
    <col min="10244" max="10245" width="15.625" style="1" customWidth="1"/>
    <col min="10246" max="10246" width="16.75" style="1" customWidth="1"/>
    <col min="10247" max="10247" width="16.875" style="1" customWidth="1"/>
    <col min="10248" max="10248" width="15.625" style="1" customWidth="1"/>
    <col min="10249" max="10499" width="9" style="1"/>
    <col min="10500" max="10501" width="15.625" style="1" customWidth="1"/>
    <col min="10502" max="10502" width="16.75" style="1" customWidth="1"/>
    <col min="10503" max="10503" width="16.875" style="1" customWidth="1"/>
    <col min="10504" max="10504" width="15.625" style="1" customWidth="1"/>
    <col min="10505" max="10755" width="9" style="1"/>
    <col min="10756" max="10757" width="15.625" style="1" customWidth="1"/>
    <col min="10758" max="10758" width="16.75" style="1" customWidth="1"/>
    <col min="10759" max="10759" width="16.875" style="1" customWidth="1"/>
    <col min="10760" max="10760" width="15.625" style="1" customWidth="1"/>
    <col min="10761" max="11011" width="9" style="1"/>
    <col min="11012" max="11013" width="15.625" style="1" customWidth="1"/>
    <col min="11014" max="11014" width="16.75" style="1" customWidth="1"/>
    <col min="11015" max="11015" width="16.875" style="1" customWidth="1"/>
    <col min="11016" max="11016" width="15.625" style="1" customWidth="1"/>
    <col min="11017" max="11267" width="9" style="1"/>
    <col min="11268" max="11269" width="15.625" style="1" customWidth="1"/>
    <col min="11270" max="11270" width="16.75" style="1" customWidth="1"/>
    <col min="11271" max="11271" width="16.875" style="1" customWidth="1"/>
    <col min="11272" max="11272" width="15.625" style="1" customWidth="1"/>
    <col min="11273" max="11523" width="9" style="1"/>
    <col min="11524" max="11525" width="15.625" style="1" customWidth="1"/>
    <col min="11526" max="11526" width="16.75" style="1" customWidth="1"/>
    <col min="11527" max="11527" width="16.875" style="1" customWidth="1"/>
    <col min="11528" max="11528" width="15.625" style="1" customWidth="1"/>
    <col min="11529" max="11779" width="9" style="1"/>
    <col min="11780" max="11781" width="15.625" style="1" customWidth="1"/>
    <col min="11782" max="11782" width="16.75" style="1" customWidth="1"/>
    <col min="11783" max="11783" width="16.875" style="1" customWidth="1"/>
    <col min="11784" max="11784" width="15.625" style="1" customWidth="1"/>
    <col min="11785" max="12035" width="9" style="1"/>
    <col min="12036" max="12037" width="15.625" style="1" customWidth="1"/>
    <col min="12038" max="12038" width="16.75" style="1" customWidth="1"/>
    <col min="12039" max="12039" width="16.875" style="1" customWidth="1"/>
    <col min="12040" max="12040" width="15.625" style="1" customWidth="1"/>
    <col min="12041" max="12291" width="9" style="1"/>
    <col min="12292" max="12293" width="15.625" style="1" customWidth="1"/>
    <col min="12294" max="12294" width="16.75" style="1" customWidth="1"/>
    <col min="12295" max="12295" width="16.875" style="1" customWidth="1"/>
    <col min="12296" max="12296" width="15.625" style="1" customWidth="1"/>
    <col min="12297" max="12547" width="9" style="1"/>
    <col min="12548" max="12549" width="15.625" style="1" customWidth="1"/>
    <col min="12550" max="12550" width="16.75" style="1" customWidth="1"/>
    <col min="12551" max="12551" width="16.875" style="1" customWidth="1"/>
    <col min="12552" max="12552" width="15.625" style="1" customWidth="1"/>
    <col min="12553" max="12803" width="9" style="1"/>
    <col min="12804" max="12805" width="15.625" style="1" customWidth="1"/>
    <col min="12806" max="12806" width="16.75" style="1" customWidth="1"/>
    <col min="12807" max="12807" width="16.875" style="1" customWidth="1"/>
    <col min="12808" max="12808" width="15.625" style="1" customWidth="1"/>
    <col min="12809" max="13059" width="9" style="1"/>
    <col min="13060" max="13061" width="15.625" style="1" customWidth="1"/>
    <col min="13062" max="13062" width="16.75" style="1" customWidth="1"/>
    <col min="13063" max="13063" width="16.875" style="1" customWidth="1"/>
    <col min="13064" max="13064" width="15.625" style="1" customWidth="1"/>
    <col min="13065" max="13315" width="9" style="1"/>
    <col min="13316" max="13317" width="15.625" style="1" customWidth="1"/>
    <col min="13318" max="13318" width="16.75" style="1" customWidth="1"/>
    <col min="13319" max="13319" width="16.875" style="1" customWidth="1"/>
    <col min="13320" max="13320" width="15.625" style="1" customWidth="1"/>
    <col min="13321" max="13571" width="9" style="1"/>
    <col min="13572" max="13573" width="15.625" style="1" customWidth="1"/>
    <col min="13574" max="13574" width="16.75" style="1" customWidth="1"/>
    <col min="13575" max="13575" width="16.875" style="1" customWidth="1"/>
    <col min="13576" max="13576" width="15.625" style="1" customWidth="1"/>
    <col min="13577" max="13827" width="9" style="1"/>
    <col min="13828" max="13829" width="15.625" style="1" customWidth="1"/>
    <col min="13830" max="13830" width="16.75" style="1" customWidth="1"/>
    <col min="13831" max="13831" width="16.875" style="1" customWidth="1"/>
    <col min="13832" max="13832" width="15.625" style="1" customWidth="1"/>
    <col min="13833" max="14083" width="9" style="1"/>
    <col min="14084" max="14085" width="15.625" style="1" customWidth="1"/>
    <col min="14086" max="14086" width="16.75" style="1" customWidth="1"/>
    <col min="14087" max="14087" width="16.875" style="1" customWidth="1"/>
    <col min="14088" max="14088" width="15.625" style="1" customWidth="1"/>
    <col min="14089" max="14339" width="9" style="1"/>
    <col min="14340" max="14341" width="15.625" style="1" customWidth="1"/>
    <col min="14342" max="14342" width="16.75" style="1" customWidth="1"/>
    <col min="14343" max="14343" width="16.875" style="1" customWidth="1"/>
    <col min="14344" max="14344" width="15.625" style="1" customWidth="1"/>
    <col min="14345" max="14595" width="9" style="1"/>
    <col min="14596" max="14597" width="15.625" style="1" customWidth="1"/>
    <col min="14598" max="14598" width="16.75" style="1" customWidth="1"/>
    <col min="14599" max="14599" width="16.875" style="1" customWidth="1"/>
    <col min="14600" max="14600" width="15.625" style="1" customWidth="1"/>
    <col min="14601" max="14851" width="9" style="1"/>
    <col min="14852" max="14853" width="15.625" style="1" customWidth="1"/>
    <col min="14854" max="14854" width="16.75" style="1" customWidth="1"/>
    <col min="14855" max="14855" width="16.875" style="1" customWidth="1"/>
    <col min="14856" max="14856" width="15.625" style="1" customWidth="1"/>
    <col min="14857" max="15107" width="9" style="1"/>
    <col min="15108" max="15109" width="15.625" style="1" customWidth="1"/>
    <col min="15110" max="15110" width="16.75" style="1" customWidth="1"/>
    <col min="15111" max="15111" width="16.875" style="1" customWidth="1"/>
    <col min="15112" max="15112" width="15.625" style="1" customWidth="1"/>
    <col min="15113" max="15363" width="9" style="1"/>
    <col min="15364" max="15365" width="15.625" style="1" customWidth="1"/>
    <col min="15366" max="15366" width="16.75" style="1" customWidth="1"/>
    <col min="15367" max="15367" width="16.875" style="1" customWidth="1"/>
    <col min="15368" max="15368" width="15.625" style="1" customWidth="1"/>
    <col min="15369" max="15619" width="9" style="1"/>
    <col min="15620" max="15621" width="15.625" style="1" customWidth="1"/>
    <col min="15622" max="15622" width="16.75" style="1" customWidth="1"/>
    <col min="15623" max="15623" width="16.875" style="1" customWidth="1"/>
    <col min="15624" max="15624" width="15.625" style="1" customWidth="1"/>
    <col min="15625" max="15875" width="9" style="1"/>
    <col min="15876" max="15877" width="15.625" style="1" customWidth="1"/>
    <col min="15878" max="15878" width="16.75" style="1" customWidth="1"/>
    <col min="15879" max="15879" width="16.875" style="1" customWidth="1"/>
    <col min="15880" max="15880" width="15.625" style="1" customWidth="1"/>
    <col min="15881" max="16131" width="9" style="1"/>
    <col min="16132" max="16133" width="15.625" style="1" customWidth="1"/>
    <col min="16134" max="16134" width="16.75" style="1" customWidth="1"/>
    <col min="16135" max="16135" width="16.875" style="1" customWidth="1"/>
    <col min="16136" max="16136" width="15.625" style="1" customWidth="1"/>
    <col min="16137" max="16384" width="9" style="1"/>
  </cols>
  <sheetData>
    <row r="1" ht="48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ht="84" customHeight="1" spans="1:8">
      <c r="A2" s="20" t="s">
        <v>1</v>
      </c>
      <c r="B2" s="20" t="s">
        <v>82</v>
      </c>
      <c r="C2" s="20" t="s">
        <v>3</v>
      </c>
      <c r="D2" s="22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4.95" customHeight="1" spans="1:8">
      <c r="A3" s="20">
        <v>1</v>
      </c>
      <c r="B3" s="37" t="s">
        <v>205</v>
      </c>
      <c r="C3" s="38" t="s">
        <v>206</v>
      </c>
      <c r="D3" s="39">
        <v>1400</v>
      </c>
      <c r="E3" s="39" cm="1">
        <f t="array" ref="E3:E20">D3:D20/D21*1381</f>
        <v>195</v>
      </c>
      <c r="F3" s="39" cm="1">
        <f t="array" ref="F3:F20">D3:D20/D21*910</f>
        <v>129</v>
      </c>
      <c r="G3" s="39">
        <v>313</v>
      </c>
      <c r="H3" s="39"/>
    </row>
    <row r="4" ht="24.95" customHeight="1" spans="1:8">
      <c r="A4" s="20">
        <v>2</v>
      </c>
      <c r="B4" s="37" t="s">
        <v>207</v>
      </c>
      <c r="C4" s="37" t="s">
        <v>208</v>
      </c>
      <c r="D4" s="39">
        <v>680</v>
      </c>
      <c r="E4" s="39">
        <v>95</v>
      </c>
      <c r="F4" s="39">
        <v>62</v>
      </c>
      <c r="G4" s="39">
        <v>152</v>
      </c>
      <c r="H4" s="39"/>
    </row>
    <row r="5" ht="24.95" customHeight="1" spans="1:8">
      <c r="A5" s="20">
        <v>3</v>
      </c>
      <c r="B5" s="37" t="s">
        <v>205</v>
      </c>
      <c r="C5" s="38" t="s">
        <v>209</v>
      </c>
      <c r="D5" s="39">
        <v>700</v>
      </c>
      <c r="E5" s="39">
        <v>98</v>
      </c>
      <c r="F5" s="39">
        <v>64</v>
      </c>
      <c r="G5" s="39">
        <v>156</v>
      </c>
      <c r="H5" s="39"/>
    </row>
    <row r="6" ht="24.95" customHeight="1" spans="1:8">
      <c r="A6" s="20">
        <v>4</v>
      </c>
      <c r="B6" s="37" t="s">
        <v>210</v>
      </c>
      <c r="C6" s="38" t="s">
        <v>211</v>
      </c>
      <c r="D6" s="39">
        <v>680</v>
      </c>
      <c r="E6" s="39">
        <v>95</v>
      </c>
      <c r="F6" s="39">
        <v>62</v>
      </c>
      <c r="G6" s="39">
        <v>152</v>
      </c>
      <c r="H6" s="39"/>
    </row>
    <row r="7" ht="24.95" customHeight="1" spans="1:8">
      <c r="A7" s="20">
        <v>5</v>
      </c>
      <c r="B7" s="37" t="s">
        <v>212</v>
      </c>
      <c r="C7" s="38" t="s">
        <v>213</v>
      </c>
      <c r="D7" s="39">
        <v>660</v>
      </c>
      <c r="E7" s="39">
        <v>92</v>
      </c>
      <c r="F7" s="39">
        <v>61</v>
      </c>
      <c r="G7" s="39">
        <v>147</v>
      </c>
      <c r="H7" s="39"/>
    </row>
    <row r="8" ht="24.95" customHeight="1" spans="1:8">
      <c r="A8" s="20">
        <v>6</v>
      </c>
      <c r="B8" s="37" t="s">
        <v>214</v>
      </c>
      <c r="C8" s="38" t="s">
        <v>215</v>
      </c>
      <c r="D8" s="39">
        <v>570</v>
      </c>
      <c r="E8" s="39">
        <v>79</v>
      </c>
      <c r="F8" s="39">
        <v>52</v>
      </c>
      <c r="G8" s="39">
        <v>127</v>
      </c>
      <c r="H8" s="39"/>
    </row>
    <row r="9" ht="24.95" customHeight="1" spans="1:8">
      <c r="A9" s="20">
        <v>7</v>
      </c>
      <c r="B9" s="37" t="s">
        <v>216</v>
      </c>
      <c r="C9" s="37" t="s">
        <v>217</v>
      </c>
      <c r="D9" s="39">
        <v>546</v>
      </c>
      <c r="E9" s="39">
        <v>76</v>
      </c>
      <c r="F9" s="39">
        <v>50</v>
      </c>
      <c r="G9" s="39">
        <v>122</v>
      </c>
      <c r="H9" s="39"/>
    </row>
    <row r="10" ht="24.95" customHeight="1" spans="1:8">
      <c r="A10" s="20">
        <v>8</v>
      </c>
      <c r="B10" s="37" t="s">
        <v>218</v>
      </c>
      <c r="C10" s="38" t="s">
        <v>219</v>
      </c>
      <c r="D10" s="39">
        <v>540</v>
      </c>
      <c r="E10" s="39">
        <v>75</v>
      </c>
      <c r="F10" s="39">
        <v>50</v>
      </c>
      <c r="G10" s="39">
        <v>121</v>
      </c>
      <c r="H10" s="39"/>
    </row>
    <row r="11" ht="24.95" customHeight="1" spans="1:8">
      <c r="A11" s="20">
        <v>9</v>
      </c>
      <c r="B11" s="37" t="s">
        <v>214</v>
      </c>
      <c r="C11" s="38" t="s">
        <v>220</v>
      </c>
      <c r="D11" s="39">
        <v>530</v>
      </c>
      <c r="E11" s="39">
        <v>74</v>
      </c>
      <c r="F11" s="39">
        <v>49</v>
      </c>
      <c r="G11" s="39">
        <v>118</v>
      </c>
      <c r="H11" s="39"/>
    </row>
    <row r="12" ht="24.95" customHeight="1" spans="1:8">
      <c r="A12" s="20">
        <v>10</v>
      </c>
      <c r="B12" s="37" t="s">
        <v>221</v>
      </c>
      <c r="C12" s="38" t="s">
        <v>222</v>
      </c>
      <c r="D12" s="39">
        <v>470</v>
      </c>
      <c r="E12" s="39">
        <v>65</v>
      </c>
      <c r="F12" s="39">
        <v>43</v>
      </c>
      <c r="G12" s="39">
        <v>105</v>
      </c>
      <c r="H12" s="39"/>
    </row>
    <row r="13" ht="24.95" customHeight="1" spans="1:8">
      <c r="A13" s="20">
        <v>11</v>
      </c>
      <c r="B13" s="37" t="s">
        <v>205</v>
      </c>
      <c r="C13" s="38" t="s">
        <v>223</v>
      </c>
      <c r="D13" s="39">
        <v>450</v>
      </c>
      <c r="E13" s="39">
        <v>63</v>
      </c>
      <c r="F13" s="39">
        <v>41</v>
      </c>
      <c r="G13" s="39">
        <v>100</v>
      </c>
      <c r="H13" s="39"/>
    </row>
    <row r="14" ht="24.95" customHeight="1" spans="1:8">
      <c r="A14" s="20">
        <v>12</v>
      </c>
      <c r="B14" s="37" t="s">
        <v>221</v>
      </c>
      <c r="C14" s="38" t="s">
        <v>224</v>
      </c>
      <c r="D14" s="39">
        <v>452</v>
      </c>
      <c r="E14" s="39">
        <v>63</v>
      </c>
      <c r="F14" s="39">
        <v>42</v>
      </c>
      <c r="G14" s="39">
        <v>101</v>
      </c>
      <c r="H14" s="39"/>
    </row>
    <row r="15" ht="24.95" customHeight="1" spans="1:8">
      <c r="A15" s="20">
        <v>13</v>
      </c>
      <c r="B15" s="37" t="s">
        <v>218</v>
      </c>
      <c r="C15" s="38" t="s">
        <v>225</v>
      </c>
      <c r="D15" s="39">
        <v>426</v>
      </c>
      <c r="E15" s="39">
        <v>59</v>
      </c>
      <c r="F15" s="39">
        <v>39</v>
      </c>
      <c r="G15" s="39">
        <v>95</v>
      </c>
      <c r="H15" s="39"/>
    </row>
    <row r="16" ht="24.95" customHeight="1" spans="1:8">
      <c r="A16" s="20">
        <v>14</v>
      </c>
      <c r="B16" s="37" t="s">
        <v>226</v>
      </c>
      <c r="C16" s="37" t="s">
        <v>227</v>
      </c>
      <c r="D16" s="39">
        <v>412</v>
      </c>
      <c r="E16" s="39">
        <v>57</v>
      </c>
      <c r="F16" s="39">
        <v>38</v>
      </c>
      <c r="G16" s="39">
        <v>92</v>
      </c>
      <c r="H16" s="39"/>
    </row>
    <row r="17" ht="24.95" customHeight="1" spans="1:8">
      <c r="A17" s="20">
        <v>15</v>
      </c>
      <c r="B17" s="37" t="s">
        <v>212</v>
      </c>
      <c r="C17" s="38" t="s">
        <v>228</v>
      </c>
      <c r="D17" s="39">
        <v>399</v>
      </c>
      <c r="E17" s="39">
        <v>56</v>
      </c>
      <c r="F17" s="39">
        <v>37</v>
      </c>
      <c r="G17" s="39">
        <v>89</v>
      </c>
      <c r="H17" s="39"/>
    </row>
    <row r="18" ht="24.95" customHeight="1" spans="1:8">
      <c r="A18" s="20">
        <v>16</v>
      </c>
      <c r="B18" s="37" t="s">
        <v>214</v>
      </c>
      <c r="C18" s="38" t="s">
        <v>229</v>
      </c>
      <c r="D18" s="39">
        <v>381</v>
      </c>
      <c r="E18" s="39">
        <v>53</v>
      </c>
      <c r="F18" s="39">
        <v>35</v>
      </c>
      <c r="G18" s="39">
        <v>85</v>
      </c>
      <c r="H18" s="39"/>
    </row>
    <row r="19" ht="24.95" customHeight="1" spans="1:8">
      <c r="A19" s="20">
        <v>17</v>
      </c>
      <c r="B19" s="37" t="s">
        <v>230</v>
      </c>
      <c r="C19" s="38" t="s">
        <v>231</v>
      </c>
      <c r="D19" s="39">
        <v>309</v>
      </c>
      <c r="E19" s="39">
        <v>43</v>
      </c>
      <c r="F19" s="39">
        <v>28</v>
      </c>
      <c r="G19" s="39">
        <v>69</v>
      </c>
      <c r="H19" s="39"/>
    </row>
    <row r="20" ht="24.95" customHeight="1" spans="1:8">
      <c r="A20" s="20">
        <v>18</v>
      </c>
      <c r="B20" s="37" t="s">
        <v>212</v>
      </c>
      <c r="C20" s="38" t="s">
        <v>232</v>
      </c>
      <c r="D20" s="39">
        <v>305</v>
      </c>
      <c r="E20" s="39">
        <v>43</v>
      </c>
      <c r="F20" s="39">
        <v>28</v>
      </c>
      <c r="G20" s="39">
        <v>69</v>
      </c>
      <c r="H20" s="39"/>
    </row>
    <row r="21" ht="24.95" customHeight="1" spans="1:8">
      <c r="A21" s="25" t="s">
        <v>17</v>
      </c>
      <c r="B21" s="26"/>
      <c r="C21" s="27"/>
      <c r="D21" s="39">
        <f>SUM(D3:D20)</f>
        <v>9910</v>
      </c>
      <c r="E21" s="39">
        <v>1381</v>
      </c>
      <c r="F21" s="39">
        <v>910</v>
      </c>
      <c r="G21" s="39">
        <v>2213</v>
      </c>
      <c r="H21" s="39"/>
    </row>
  </sheetData>
  <mergeCells count="2">
    <mergeCell ref="A1:H1"/>
    <mergeCell ref="A21:C2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I2" sqref="I$1:I$1048576"/>
    </sheetView>
  </sheetViews>
  <sheetFormatPr defaultColWidth="9" defaultRowHeight="14.25" outlineLevelCol="7"/>
  <cols>
    <col min="1" max="1" width="9" style="28"/>
    <col min="2" max="2" width="17.625" customWidth="1"/>
    <col min="3" max="3" width="19.25" customWidth="1"/>
    <col min="4" max="8" width="17.625" style="28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82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8">
      <c r="A3" s="5">
        <v>1</v>
      </c>
      <c r="B3" s="5" t="s">
        <v>233</v>
      </c>
      <c r="C3" s="5" t="s">
        <v>234</v>
      </c>
      <c r="D3" s="5">
        <v>500</v>
      </c>
      <c r="E3" s="30">
        <v>70</v>
      </c>
      <c r="F3" s="30">
        <v>46</v>
      </c>
      <c r="G3" s="30">
        <v>112</v>
      </c>
      <c r="H3" s="5"/>
    </row>
    <row r="4" ht="20.25" spans="1:8">
      <c r="A4" s="5">
        <v>2</v>
      </c>
      <c r="B4" s="5" t="s">
        <v>233</v>
      </c>
      <c r="C4" s="5" t="s">
        <v>235</v>
      </c>
      <c r="D4" s="5">
        <v>500</v>
      </c>
      <c r="E4" s="30">
        <v>70</v>
      </c>
      <c r="F4" s="30">
        <v>46</v>
      </c>
      <c r="G4" s="30">
        <v>112</v>
      </c>
      <c r="H4" s="5"/>
    </row>
    <row r="5" ht="20.25" spans="1:8">
      <c r="A5" s="5">
        <v>3</v>
      </c>
      <c r="B5" s="5" t="s">
        <v>236</v>
      </c>
      <c r="C5" s="5" t="s">
        <v>237</v>
      </c>
      <c r="D5" s="5">
        <v>400</v>
      </c>
      <c r="E5" s="30">
        <v>55</v>
      </c>
      <c r="F5" s="30">
        <v>37</v>
      </c>
      <c r="G5" s="30">
        <v>88</v>
      </c>
      <c r="H5" s="5"/>
    </row>
    <row r="6" ht="20.25" spans="1:8">
      <c r="A6" s="5">
        <v>4</v>
      </c>
      <c r="B6" s="5" t="s">
        <v>238</v>
      </c>
      <c r="C6" s="5" t="s">
        <v>239</v>
      </c>
      <c r="D6" s="5">
        <v>500</v>
      </c>
      <c r="E6" s="30">
        <v>70</v>
      </c>
      <c r="F6" s="30">
        <v>46</v>
      </c>
      <c r="G6" s="30">
        <v>112</v>
      </c>
      <c r="H6" s="5"/>
    </row>
    <row r="7" ht="20.25" spans="1:8">
      <c r="A7" s="5">
        <v>5</v>
      </c>
      <c r="B7" s="5" t="s">
        <v>236</v>
      </c>
      <c r="C7" s="5" t="s">
        <v>240</v>
      </c>
      <c r="D7" s="5">
        <v>400</v>
      </c>
      <c r="E7" s="30">
        <v>55</v>
      </c>
      <c r="F7" s="30">
        <v>37</v>
      </c>
      <c r="G7" s="30">
        <v>88</v>
      </c>
      <c r="H7" s="5"/>
    </row>
    <row r="8" ht="20.25" spans="1:8">
      <c r="A8" s="5">
        <v>6</v>
      </c>
      <c r="B8" s="5" t="s">
        <v>241</v>
      </c>
      <c r="C8" s="5" t="s">
        <v>242</v>
      </c>
      <c r="D8" s="5">
        <v>500</v>
      </c>
      <c r="E8" s="30">
        <v>70</v>
      </c>
      <c r="F8" s="30">
        <v>46</v>
      </c>
      <c r="G8" s="30">
        <v>112</v>
      </c>
      <c r="H8" s="5"/>
    </row>
    <row r="9" ht="20.25" spans="1:8">
      <c r="A9" s="5">
        <v>7</v>
      </c>
      <c r="B9" s="5" t="s">
        <v>233</v>
      </c>
      <c r="C9" s="5" t="s">
        <v>243</v>
      </c>
      <c r="D9" s="5">
        <v>400</v>
      </c>
      <c r="E9" s="30">
        <v>55</v>
      </c>
      <c r="F9" s="30">
        <v>37</v>
      </c>
      <c r="G9" s="30">
        <v>88</v>
      </c>
      <c r="H9" s="5"/>
    </row>
    <row r="10" ht="20.25" spans="1:8">
      <c r="A10" s="5">
        <v>8</v>
      </c>
      <c r="B10" s="5" t="s">
        <v>244</v>
      </c>
      <c r="C10" s="5" t="s">
        <v>245</v>
      </c>
      <c r="D10" s="5">
        <v>300</v>
      </c>
      <c r="E10" s="30">
        <v>42</v>
      </c>
      <c r="F10" s="30">
        <v>28</v>
      </c>
      <c r="G10" s="30">
        <v>67</v>
      </c>
      <c r="H10" s="5"/>
    </row>
    <row r="11" ht="20.25" spans="1:8">
      <c r="A11" s="5">
        <v>9</v>
      </c>
      <c r="B11" s="5" t="s">
        <v>246</v>
      </c>
      <c r="C11" s="5" t="s">
        <v>247</v>
      </c>
      <c r="D11" s="5">
        <v>500</v>
      </c>
      <c r="E11" s="30">
        <v>70</v>
      </c>
      <c r="F11" s="30">
        <v>46</v>
      </c>
      <c r="G11" s="30">
        <v>112</v>
      </c>
      <c r="H11" s="5"/>
    </row>
    <row r="12" ht="20.25" spans="1:8">
      <c r="A12" s="5">
        <v>10</v>
      </c>
      <c r="B12" s="5" t="s">
        <v>244</v>
      </c>
      <c r="C12" s="5" t="s">
        <v>248</v>
      </c>
      <c r="D12" s="5">
        <v>600</v>
      </c>
      <c r="E12" s="30">
        <v>82</v>
      </c>
      <c r="F12" s="30">
        <v>53</v>
      </c>
      <c r="G12" s="30">
        <v>134</v>
      </c>
      <c r="H12" s="5"/>
    </row>
    <row r="13" ht="40.5" spans="1:8">
      <c r="A13" s="5">
        <v>11</v>
      </c>
      <c r="B13" s="5" t="s">
        <v>249</v>
      </c>
      <c r="C13" s="5" t="s">
        <v>250</v>
      </c>
      <c r="D13" s="5">
        <v>500</v>
      </c>
      <c r="E13" s="30">
        <v>70</v>
      </c>
      <c r="F13" s="30">
        <v>46</v>
      </c>
      <c r="G13" s="30">
        <v>112</v>
      </c>
      <c r="H13" s="5"/>
    </row>
    <row r="14" ht="60.75" spans="1:8">
      <c r="A14" s="5">
        <v>12</v>
      </c>
      <c r="B14" s="5" t="s">
        <v>249</v>
      </c>
      <c r="C14" s="5" t="s">
        <v>251</v>
      </c>
      <c r="D14" s="5">
        <v>500</v>
      </c>
      <c r="E14" s="30">
        <v>70</v>
      </c>
      <c r="F14" s="30">
        <v>46</v>
      </c>
      <c r="G14" s="30">
        <v>112</v>
      </c>
      <c r="H14" s="5"/>
    </row>
    <row r="15" ht="20.25" spans="1:8">
      <c r="A15" s="5">
        <v>13</v>
      </c>
      <c r="B15" s="5" t="s">
        <v>246</v>
      </c>
      <c r="C15" s="5" t="s">
        <v>252</v>
      </c>
      <c r="D15" s="5">
        <v>500</v>
      </c>
      <c r="E15" s="30">
        <v>70</v>
      </c>
      <c r="F15" s="30">
        <v>46</v>
      </c>
      <c r="G15" s="30">
        <v>112</v>
      </c>
      <c r="H15" s="5"/>
    </row>
    <row r="16" ht="20.25" spans="1:8">
      <c r="A16" s="5">
        <v>14</v>
      </c>
      <c r="B16" s="5" t="s">
        <v>246</v>
      </c>
      <c r="C16" s="5" t="s">
        <v>253</v>
      </c>
      <c r="D16" s="5">
        <v>500</v>
      </c>
      <c r="E16" s="30">
        <v>70</v>
      </c>
      <c r="F16" s="30">
        <v>46</v>
      </c>
      <c r="G16" s="30">
        <v>112</v>
      </c>
      <c r="H16" s="5"/>
    </row>
    <row r="17" ht="20.25" spans="1:8">
      <c r="A17" s="5">
        <v>15</v>
      </c>
      <c r="B17" s="5" t="s">
        <v>246</v>
      </c>
      <c r="C17" s="5" t="s">
        <v>254</v>
      </c>
      <c r="D17" s="5">
        <v>500</v>
      </c>
      <c r="E17" s="30">
        <v>70</v>
      </c>
      <c r="F17" s="30">
        <v>46</v>
      </c>
      <c r="G17" s="30">
        <v>112</v>
      </c>
      <c r="H17" s="5"/>
    </row>
    <row r="18" ht="20.25" spans="1:8">
      <c r="A18" s="5">
        <v>16</v>
      </c>
      <c r="B18" s="5" t="s">
        <v>241</v>
      </c>
      <c r="C18" s="5" t="s">
        <v>255</v>
      </c>
      <c r="D18" s="5">
        <v>300</v>
      </c>
      <c r="E18" s="30">
        <v>42</v>
      </c>
      <c r="F18" s="30">
        <v>28</v>
      </c>
      <c r="G18" s="30">
        <v>67</v>
      </c>
      <c r="H18" s="5"/>
    </row>
    <row r="19" ht="20.25" spans="1:8">
      <c r="A19" s="5">
        <v>17</v>
      </c>
      <c r="B19" s="5" t="s">
        <v>256</v>
      </c>
      <c r="C19" s="5" t="s">
        <v>257</v>
      </c>
      <c r="D19" s="5">
        <v>500</v>
      </c>
      <c r="E19" s="30">
        <v>70</v>
      </c>
      <c r="F19" s="30">
        <v>46</v>
      </c>
      <c r="G19" s="30">
        <v>112</v>
      </c>
      <c r="H19" s="5"/>
    </row>
    <row r="20" ht="20.25" spans="1:8">
      <c r="A20" s="5">
        <v>18</v>
      </c>
      <c r="B20" s="5" t="s">
        <v>256</v>
      </c>
      <c r="C20" s="5" t="s">
        <v>258</v>
      </c>
      <c r="D20" s="5">
        <v>200</v>
      </c>
      <c r="E20" s="30">
        <v>28</v>
      </c>
      <c r="F20" s="30">
        <v>18</v>
      </c>
      <c r="G20" s="30">
        <v>45</v>
      </c>
      <c r="H20" s="5"/>
    </row>
    <row r="21" ht="20.25" spans="1:8">
      <c r="A21" s="5">
        <v>19</v>
      </c>
      <c r="B21" s="5" t="s">
        <v>246</v>
      </c>
      <c r="C21" s="5" t="s">
        <v>259</v>
      </c>
      <c r="D21" s="5">
        <v>500</v>
      </c>
      <c r="E21" s="30">
        <v>70</v>
      </c>
      <c r="F21" s="30">
        <v>46</v>
      </c>
      <c r="G21" s="30">
        <v>112</v>
      </c>
      <c r="H21" s="5"/>
    </row>
    <row r="22" ht="20.25" spans="1:8">
      <c r="A22" s="5">
        <v>20</v>
      </c>
      <c r="B22" s="5" t="s">
        <v>260</v>
      </c>
      <c r="C22" s="5" t="s">
        <v>261</v>
      </c>
      <c r="D22" s="5">
        <v>500</v>
      </c>
      <c r="E22" s="30">
        <v>70</v>
      </c>
      <c r="F22" s="30">
        <v>46</v>
      </c>
      <c r="G22" s="30">
        <v>112</v>
      </c>
      <c r="H22" s="5"/>
    </row>
    <row r="23" ht="20.25" spans="1:8">
      <c r="A23" s="5">
        <v>21</v>
      </c>
      <c r="B23" s="5" t="s">
        <v>244</v>
      </c>
      <c r="C23" s="5" t="s">
        <v>262</v>
      </c>
      <c r="D23" s="5">
        <v>200</v>
      </c>
      <c r="E23" s="30">
        <v>28</v>
      </c>
      <c r="F23" s="30">
        <v>18</v>
      </c>
      <c r="G23" s="30">
        <v>45</v>
      </c>
      <c r="H23" s="5"/>
    </row>
    <row r="24" ht="20.25" spans="1:8">
      <c r="A24" s="5">
        <v>22</v>
      </c>
      <c r="B24" s="5" t="s">
        <v>238</v>
      </c>
      <c r="C24" s="5" t="s">
        <v>263</v>
      </c>
      <c r="D24" s="5">
        <v>400</v>
      </c>
      <c r="E24" s="30">
        <v>55</v>
      </c>
      <c r="F24" s="30">
        <v>37</v>
      </c>
      <c r="G24" s="30">
        <v>88</v>
      </c>
      <c r="H24" s="5"/>
    </row>
    <row r="25" ht="20.25" spans="1:8">
      <c r="A25" s="5">
        <v>23</v>
      </c>
      <c r="B25" s="5" t="s">
        <v>264</v>
      </c>
      <c r="C25" s="5" t="s">
        <v>265</v>
      </c>
      <c r="D25" s="5">
        <v>350</v>
      </c>
      <c r="E25" s="30">
        <v>49</v>
      </c>
      <c r="F25" s="30">
        <v>32</v>
      </c>
      <c r="G25" s="30">
        <v>78</v>
      </c>
      <c r="H25" s="5"/>
    </row>
    <row r="26" ht="20.25" spans="1:8">
      <c r="A26" s="5">
        <v>24</v>
      </c>
      <c r="B26" s="5" t="s">
        <v>266</v>
      </c>
      <c r="C26" s="5" t="s">
        <v>267</v>
      </c>
      <c r="D26" s="5">
        <v>300</v>
      </c>
      <c r="E26" s="30">
        <v>42</v>
      </c>
      <c r="F26" s="30">
        <v>28</v>
      </c>
      <c r="G26" s="30">
        <v>67</v>
      </c>
      <c r="H26" s="5"/>
    </row>
    <row r="27" ht="20.25" spans="1:8">
      <c r="A27" s="5" t="s">
        <v>17</v>
      </c>
      <c r="B27" s="5"/>
      <c r="C27" s="5"/>
      <c r="D27" s="5">
        <f>SUM(D3:D26)</f>
        <v>10350</v>
      </c>
      <c r="E27" s="30">
        <f>SUM(E3:E26)</f>
        <v>1443</v>
      </c>
      <c r="F27" s="30">
        <f>SUM(F3:F26)</f>
        <v>951</v>
      </c>
      <c r="G27" s="5">
        <v>2311</v>
      </c>
      <c r="H27" s="5"/>
    </row>
    <row r="28" ht="24" customHeight="1" spans="1:8">
      <c r="A28" s="33"/>
      <c r="B28" s="33"/>
      <c r="C28" s="33"/>
      <c r="D28" s="33"/>
      <c r="E28" s="33"/>
      <c r="F28" s="33"/>
      <c r="G28" s="33"/>
      <c r="H28" s="33"/>
    </row>
    <row r="29" ht="23.25" customHeight="1" spans="1:8">
      <c r="A29" s="34"/>
      <c r="B29" s="34"/>
      <c r="C29" s="34"/>
      <c r="D29" s="34"/>
      <c r="E29" s="34"/>
      <c r="F29" s="34"/>
      <c r="G29" s="34"/>
      <c r="H29" s="34"/>
    </row>
    <row r="30" ht="23.25" customHeight="1" spans="1:8">
      <c r="A30" s="35"/>
      <c r="B30" s="34"/>
      <c r="C30" s="34"/>
      <c r="D30" s="34"/>
      <c r="E30" s="34"/>
      <c r="F30" s="34"/>
      <c r="G30" s="34"/>
      <c r="H30" s="34"/>
    </row>
  </sheetData>
  <mergeCells count="3">
    <mergeCell ref="A1:H1"/>
    <mergeCell ref="A28:H28"/>
    <mergeCell ref="A29:H29"/>
  </mergeCells>
  <pageMargins left="0.708661417322835" right="0.708661417322835" top="0.393700787401575" bottom="0.551181102362205" header="0.196850393700787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26" workbookViewId="0">
      <selection activeCell="I2" sqref="I$1:I$1048576"/>
    </sheetView>
  </sheetViews>
  <sheetFormatPr defaultColWidth="9" defaultRowHeight="14.25" outlineLevelCol="7"/>
  <cols>
    <col min="1" max="1" width="9" style="28"/>
    <col min="2" max="2" width="17.625" customWidth="1"/>
    <col min="3" max="3" width="19.25" customWidth="1"/>
    <col min="4" max="8" width="17.625" style="28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75" spans="1:8">
      <c r="A2" s="5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8">
      <c r="A3" s="5">
        <v>1</v>
      </c>
      <c r="B3" s="5" t="s">
        <v>268</v>
      </c>
      <c r="C3" s="5" t="s">
        <v>269</v>
      </c>
      <c r="D3" s="5">
        <v>650</v>
      </c>
      <c r="E3" s="30">
        <v>91</v>
      </c>
      <c r="F3" s="30">
        <v>60</v>
      </c>
      <c r="G3" s="30">
        <v>145</v>
      </c>
      <c r="H3" s="5"/>
    </row>
    <row r="4" ht="20.25" spans="1:8">
      <c r="A4" s="5">
        <v>2</v>
      </c>
      <c r="B4" s="5" t="s">
        <v>268</v>
      </c>
      <c r="C4" s="5" t="s">
        <v>199</v>
      </c>
      <c r="D4" s="5">
        <v>1000</v>
      </c>
      <c r="E4" s="30">
        <v>139</v>
      </c>
      <c r="F4" s="30">
        <v>92</v>
      </c>
      <c r="G4" s="30">
        <v>223</v>
      </c>
      <c r="H4" s="5"/>
    </row>
    <row r="5" ht="20.25" spans="1:8">
      <c r="A5" s="5">
        <v>3</v>
      </c>
      <c r="B5" s="5" t="s">
        <v>268</v>
      </c>
      <c r="C5" s="5" t="s">
        <v>270</v>
      </c>
      <c r="D5" s="5">
        <v>250</v>
      </c>
      <c r="E5" s="30">
        <v>35</v>
      </c>
      <c r="F5" s="30">
        <v>23</v>
      </c>
      <c r="G5" s="30">
        <v>56</v>
      </c>
      <c r="H5" s="5"/>
    </row>
    <row r="6" ht="20.25" spans="1:8">
      <c r="A6" s="5">
        <v>4</v>
      </c>
      <c r="B6" s="5" t="s">
        <v>268</v>
      </c>
      <c r="C6" s="5" t="s">
        <v>271</v>
      </c>
      <c r="D6" s="5">
        <v>140</v>
      </c>
      <c r="E6" s="30">
        <v>20</v>
      </c>
      <c r="F6" s="30">
        <v>13</v>
      </c>
      <c r="G6" s="30">
        <v>31</v>
      </c>
      <c r="H6" s="5"/>
    </row>
    <row r="7" ht="20.25" spans="1:8">
      <c r="A7" s="5">
        <v>5</v>
      </c>
      <c r="B7" s="5" t="s">
        <v>268</v>
      </c>
      <c r="C7" s="5" t="s">
        <v>272</v>
      </c>
      <c r="D7" s="5">
        <v>500</v>
      </c>
      <c r="E7" s="30">
        <v>70</v>
      </c>
      <c r="F7" s="30">
        <v>46</v>
      </c>
      <c r="G7" s="30">
        <v>112</v>
      </c>
      <c r="H7" s="5"/>
    </row>
    <row r="8" ht="20.25" spans="1:8">
      <c r="A8" s="5">
        <v>6</v>
      </c>
      <c r="B8" s="5" t="s">
        <v>273</v>
      </c>
      <c r="C8" s="5" t="s">
        <v>274</v>
      </c>
      <c r="D8" s="5">
        <v>350</v>
      </c>
      <c r="E8" s="30">
        <v>49</v>
      </c>
      <c r="F8" s="30">
        <v>32</v>
      </c>
      <c r="G8" s="30">
        <v>78</v>
      </c>
      <c r="H8" s="5"/>
    </row>
    <row r="9" ht="20.25" spans="1:8">
      <c r="A9" s="5">
        <v>7</v>
      </c>
      <c r="B9" s="5" t="s">
        <v>273</v>
      </c>
      <c r="C9" s="5" t="s">
        <v>275</v>
      </c>
      <c r="D9" s="5">
        <v>255</v>
      </c>
      <c r="E9" s="30">
        <v>36</v>
      </c>
      <c r="F9" s="30">
        <v>23</v>
      </c>
      <c r="G9" s="30">
        <v>57</v>
      </c>
      <c r="H9" s="5"/>
    </row>
    <row r="10" ht="20.25" spans="1:8">
      <c r="A10" s="5">
        <v>8</v>
      </c>
      <c r="B10" s="5" t="s">
        <v>273</v>
      </c>
      <c r="C10" s="5" t="s">
        <v>247</v>
      </c>
      <c r="D10" s="5">
        <v>600</v>
      </c>
      <c r="E10" s="30">
        <v>84</v>
      </c>
      <c r="F10" s="30">
        <v>55</v>
      </c>
      <c r="G10" s="30">
        <v>134</v>
      </c>
      <c r="H10" s="5"/>
    </row>
    <row r="11" ht="20.25" spans="1:8">
      <c r="A11" s="5">
        <v>9</v>
      </c>
      <c r="B11" s="5" t="s">
        <v>273</v>
      </c>
      <c r="C11" s="5" t="s">
        <v>276</v>
      </c>
      <c r="D11" s="5">
        <v>240</v>
      </c>
      <c r="E11" s="30">
        <v>33</v>
      </c>
      <c r="F11" s="30">
        <v>22</v>
      </c>
      <c r="G11" s="30">
        <v>54</v>
      </c>
      <c r="H11" s="5"/>
    </row>
    <row r="12" ht="20.25" spans="1:8">
      <c r="A12" s="5">
        <v>10</v>
      </c>
      <c r="B12" s="5" t="s">
        <v>273</v>
      </c>
      <c r="C12" s="5" t="s">
        <v>277</v>
      </c>
      <c r="D12" s="5">
        <v>170</v>
      </c>
      <c r="E12" s="30">
        <v>24</v>
      </c>
      <c r="F12" s="30">
        <v>16</v>
      </c>
      <c r="G12" s="30">
        <v>38</v>
      </c>
      <c r="H12" s="5"/>
    </row>
    <row r="13" ht="20.25" spans="1:8">
      <c r="A13" s="5">
        <v>11</v>
      </c>
      <c r="B13" s="5" t="s">
        <v>278</v>
      </c>
      <c r="C13" s="5" t="s">
        <v>279</v>
      </c>
      <c r="D13" s="5">
        <v>372</v>
      </c>
      <c r="E13" s="30">
        <v>52</v>
      </c>
      <c r="F13" s="30">
        <v>34</v>
      </c>
      <c r="G13" s="30">
        <v>83</v>
      </c>
      <c r="H13" s="5"/>
    </row>
    <row r="14" ht="20.25" spans="1:8">
      <c r="A14" s="5">
        <v>12</v>
      </c>
      <c r="B14" s="5" t="s">
        <v>278</v>
      </c>
      <c r="C14" s="5" t="s">
        <v>280</v>
      </c>
      <c r="D14" s="5">
        <v>111</v>
      </c>
      <c r="E14" s="30">
        <v>15</v>
      </c>
      <c r="F14" s="30">
        <v>10</v>
      </c>
      <c r="G14" s="30">
        <v>25</v>
      </c>
      <c r="H14" s="5"/>
    </row>
    <row r="15" ht="20.25" spans="1:8">
      <c r="A15" s="5">
        <v>13</v>
      </c>
      <c r="B15" s="5" t="s">
        <v>278</v>
      </c>
      <c r="C15" s="5" t="s">
        <v>281</v>
      </c>
      <c r="D15" s="5">
        <v>275</v>
      </c>
      <c r="E15" s="30">
        <v>38</v>
      </c>
      <c r="F15" s="30">
        <v>25</v>
      </c>
      <c r="G15" s="30">
        <v>61</v>
      </c>
      <c r="H15" s="5"/>
    </row>
    <row r="16" ht="20.25" spans="1:8">
      <c r="A16" s="5">
        <v>14</v>
      </c>
      <c r="B16" s="5" t="s">
        <v>278</v>
      </c>
      <c r="C16" s="5" t="s">
        <v>282</v>
      </c>
      <c r="D16" s="5">
        <v>296</v>
      </c>
      <c r="E16" s="30">
        <v>41</v>
      </c>
      <c r="F16" s="30">
        <v>27</v>
      </c>
      <c r="G16" s="30">
        <v>66</v>
      </c>
      <c r="H16" s="5"/>
    </row>
    <row r="17" ht="20.25" spans="1:8">
      <c r="A17" s="5">
        <v>15</v>
      </c>
      <c r="B17" s="5" t="s">
        <v>278</v>
      </c>
      <c r="C17" s="5" t="s">
        <v>283</v>
      </c>
      <c r="D17" s="5">
        <v>248</v>
      </c>
      <c r="E17" s="30">
        <v>35</v>
      </c>
      <c r="F17" s="30">
        <v>23</v>
      </c>
      <c r="G17" s="30">
        <v>55</v>
      </c>
      <c r="H17" s="5"/>
    </row>
    <row r="18" ht="20.25" spans="1:8">
      <c r="A18" s="5">
        <v>16</v>
      </c>
      <c r="B18" s="5" t="s">
        <v>278</v>
      </c>
      <c r="C18" s="5" t="s">
        <v>284</v>
      </c>
      <c r="D18" s="5">
        <v>182</v>
      </c>
      <c r="E18" s="30">
        <v>25</v>
      </c>
      <c r="F18" s="30">
        <v>17</v>
      </c>
      <c r="G18" s="30">
        <v>41</v>
      </c>
      <c r="H18" s="5"/>
    </row>
    <row r="19" ht="20.25" spans="1:8">
      <c r="A19" s="5">
        <v>17</v>
      </c>
      <c r="B19" s="5" t="s">
        <v>278</v>
      </c>
      <c r="C19" s="5" t="s">
        <v>285</v>
      </c>
      <c r="D19" s="5">
        <v>205</v>
      </c>
      <c r="E19" s="30">
        <v>29</v>
      </c>
      <c r="F19" s="30">
        <v>19</v>
      </c>
      <c r="G19" s="30">
        <v>46</v>
      </c>
      <c r="H19" s="5"/>
    </row>
    <row r="20" ht="20.25" spans="1:8">
      <c r="A20" s="5">
        <v>18</v>
      </c>
      <c r="B20" s="5" t="s">
        <v>286</v>
      </c>
      <c r="C20" s="5" t="s">
        <v>287</v>
      </c>
      <c r="D20" s="5">
        <v>1385</v>
      </c>
      <c r="E20" s="30">
        <v>193</v>
      </c>
      <c r="F20" s="30">
        <v>127</v>
      </c>
      <c r="G20" s="30">
        <v>309</v>
      </c>
      <c r="H20" s="5"/>
    </row>
    <row r="21" ht="20.25" spans="1:8">
      <c r="A21" s="5">
        <v>19</v>
      </c>
      <c r="B21" s="5" t="s">
        <v>288</v>
      </c>
      <c r="C21" s="5" t="s">
        <v>289</v>
      </c>
      <c r="D21" s="5">
        <v>430</v>
      </c>
      <c r="E21" s="30">
        <v>60</v>
      </c>
      <c r="F21" s="30">
        <v>39</v>
      </c>
      <c r="G21" s="30">
        <v>96</v>
      </c>
      <c r="H21" s="5"/>
    </row>
    <row r="22" ht="20.25" spans="1:8">
      <c r="A22" s="5">
        <v>20</v>
      </c>
      <c r="B22" s="5" t="s">
        <v>288</v>
      </c>
      <c r="C22" s="5" t="s">
        <v>290</v>
      </c>
      <c r="D22" s="5">
        <v>230</v>
      </c>
      <c r="E22" s="30">
        <v>32</v>
      </c>
      <c r="F22" s="30">
        <v>21</v>
      </c>
      <c r="G22" s="30">
        <v>51</v>
      </c>
      <c r="H22" s="5"/>
    </row>
    <row r="23" ht="20.25" spans="1:8">
      <c r="A23" s="5">
        <v>21</v>
      </c>
      <c r="B23" s="5" t="s">
        <v>288</v>
      </c>
      <c r="C23" s="5" t="s">
        <v>291</v>
      </c>
      <c r="D23" s="5">
        <v>1800</v>
      </c>
      <c r="E23" s="30">
        <v>251</v>
      </c>
      <c r="F23" s="30">
        <v>165</v>
      </c>
      <c r="G23" s="30">
        <v>402</v>
      </c>
      <c r="H23" s="5"/>
    </row>
    <row r="24" ht="20.25" spans="1:8">
      <c r="A24" s="5">
        <v>22</v>
      </c>
      <c r="B24" s="5" t="s">
        <v>292</v>
      </c>
      <c r="C24" s="5" t="s">
        <v>293</v>
      </c>
      <c r="D24" s="5">
        <v>150</v>
      </c>
      <c r="E24" s="30">
        <v>21</v>
      </c>
      <c r="F24" s="30">
        <v>14</v>
      </c>
      <c r="G24" s="30">
        <v>34</v>
      </c>
      <c r="H24" s="5"/>
    </row>
    <row r="25" ht="20.25" spans="1:8">
      <c r="A25" s="5">
        <v>23</v>
      </c>
      <c r="B25" s="5" t="s">
        <v>292</v>
      </c>
      <c r="C25" s="5" t="s">
        <v>294</v>
      </c>
      <c r="D25" s="5">
        <v>180</v>
      </c>
      <c r="E25" s="30">
        <v>25</v>
      </c>
      <c r="F25" s="30">
        <v>17</v>
      </c>
      <c r="G25" s="30">
        <v>40</v>
      </c>
      <c r="H25" s="5"/>
    </row>
    <row r="26" ht="20.25" spans="1:8">
      <c r="A26" s="5">
        <v>24</v>
      </c>
      <c r="B26" s="5" t="s">
        <v>292</v>
      </c>
      <c r="C26" s="5" t="s">
        <v>295</v>
      </c>
      <c r="D26" s="5">
        <v>104</v>
      </c>
      <c r="E26" s="30">
        <v>14</v>
      </c>
      <c r="F26" s="30">
        <v>10</v>
      </c>
      <c r="G26" s="30">
        <v>24</v>
      </c>
      <c r="H26" s="5"/>
    </row>
    <row r="27" ht="20.25" spans="1:8">
      <c r="A27" s="5">
        <v>25</v>
      </c>
      <c r="B27" s="5" t="s">
        <v>296</v>
      </c>
      <c r="C27" s="5" t="s">
        <v>297</v>
      </c>
      <c r="D27" s="5">
        <v>420</v>
      </c>
      <c r="E27" s="30">
        <v>59</v>
      </c>
      <c r="F27" s="30">
        <v>39</v>
      </c>
      <c r="G27" s="30">
        <v>94</v>
      </c>
      <c r="H27" s="5"/>
    </row>
    <row r="28" ht="20.25" spans="1:8">
      <c r="A28" s="5">
        <v>26</v>
      </c>
      <c r="B28" s="5" t="s">
        <v>296</v>
      </c>
      <c r="C28" s="5" t="s">
        <v>298</v>
      </c>
      <c r="D28" s="5">
        <v>2200</v>
      </c>
      <c r="E28" s="30">
        <v>304</v>
      </c>
      <c r="F28" s="30">
        <v>201</v>
      </c>
      <c r="G28" s="30">
        <v>491</v>
      </c>
      <c r="H28" s="5"/>
    </row>
    <row r="29" ht="20.25" spans="1:8">
      <c r="A29" s="5">
        <v>27</v>
      </c>
      <c r="B29" s="5" t="s">
        <v>296</v>
      </c>
      <c r="C29" s="5" t="s">
        <v>299</v>
      </c>
      <c r="D29" s="5">
        <v>168</v>
      </c>
      <c r="E29" s="30">
        <v>23</v>
      </c>
      <c r="F29" s="30">
        <v>15</v>
      </c>
      <c r="G29" s="30">
        <v>38</v>
      </c>
      <c r="H29" s="5"/>
    </row>
    <row r="30" ht="60.75" spans="1:8">
      <c r="A30" s="5">
        <v>28</v>
      </c>
      <c r="B30" s="5" t="s">
        <v>296</v>
      </c>
      <c r="C30" s="31" t="s">
        <v>300</v>
      </c>
      <c r="D30" s="5">
        <v>800</v>
      </c>
      <c r="E30" s="30">
        <v>111</v>
      </c>
      <c r="F30" s="30">
        <v>73</v>
      </c>
      <c r="G30" s="30">
        <v>179</v>
      </c>
      <c r="H30" s="5"/>
    </row>
    <row r="31" ht="20.25" spans="1:8">
      <c r="A31" s="5">
        <v>29</v>
      </c>
      <c r="B31" s="5" t="s">
        <v>301</v>
      </c>
      <c r="C31" s="5" t="s">
        <v>302</v>
      </c>
      <c r="D31" s="5">
        <v>486</v>
      </c>
      <c r="E31" s="30">
        <v>68</v>
      </c>
      <c r="F31" s="30">
        <v>45</v>
      </c>
      <c r="G31" s="30">
        <v>109</v>
      </c>
      <c r="H31" s="5"/>
    </row>
    <row r="32" ht="20.25" spans="1:8">
      <c r="A32" s="5">
        <v>30</v>
      </c>
      <c r="B32" s="5" t="s">
        <v>301</v>
      </c>
      <c r="C32" s="5" t="s">
        <v>303</v>
      </c>
      <c r="D32" s="5">
        <v>500</v>
      </c>
      <c r="E32" s="30">
        <v>70</v>
      </c>
      <c r="F32" s="30">
        <v>46</v>
      </c>
      <c r="G32" s="30">
        <v>112</v>
      </c>
      <c r="H32" s="5"/>
    </row>
    <row r="33" ht="20.25" spans="1:8">
      <c r="A33" s="5">
        <v>31</v>
      </c>
      <c r="B33" s="5" t="s">
        <v>301</v>
      </c>
      <c r="C33" s="5" t="s">
        <v>304</v>
      </c>
      <c r="D33" s="5">
        <v>890</v>
      </c>
      <c r="E33" s="30">
        <v>124</v>
      </c>
      <c r="F33" s="30">
        <v>82</v>
      </c>
      <c r="G33" s="30">
        <v>199</v>
      </c>
      <c r="H33" s="5"/>
    </row>
    <row r="34" ht="20.25" spans="1:8">
      <c r="A34" s="5">
        <v>32</v>
      </c>
      <c r="B34" s="5" t="s">
        <v>305</v>
      </c>
      <c r="C34" s="5" t="s">
        <v>306</v>
      </c>
      <c r="D34" s="5">
        <v>260</v>
      </c>
      <c r="E34" s="30">
        <v>36</v>
      </c>
      <c r="F34" s="30">
        <v>24</v>
      </c>
      <c r="G34" s="30">
        <v>58</v>
      </c>
      <c r="H34" s="5"/>
    </row>
    <row r="35" ht="20.25" spans="1:8">
      <c r="A35" s="5">
        <v>33</v>
      </c>
      <c r="B35" s="5" t="s">
        <v>305</v>
      </c>
      <c r="C35" s="5" t="s">
        <v>307</v>
      </c>
      <c r="D35" s="5">
        <v>270</v>
      </c>
      <c r="E35" s="30">
        <v>38</v>
      </c>
      <c r="F35" s="30">
        <v>25</v>
      </c>
      <c r="G35" s="30">
        <v>60</v>
      </c>
      <c r="H35" s="5"/>
    </row>
    <row r="36" ht="20.25" spans="1:8">
      <c r="A36" s="5">
        <v>34</v>
      </c>
      <c r="B36" s="5" t="s">
        <v>305</v>
      </c>
      <c r="C36" s="5" t="s">
        <v>308</v>
      </c>
      <c r="D36" s="5">
        <v>377</v>
      </c>
      <c r="E36" s="30">
        <v>53</v>
      </c>
      <c r="F36" s="30">
        <v>35</v>
      </c>
      <c r="G36" s="30">
        <v>84</v>
      </c>
      <c r="H36" s="5"/>
    </row>
    <row r="37" ht="20.25" spans="1:8">
      <c r="A37" s="5">
        <v>35</v>
      </c>
      <c r="B37" s="5" t="s">
        <v>309</v>
      </c>
      <c r="C37" s="5" t="s">
        <v>310</v>
      </c>
      <c r="D37" s="5">
        <v>266</v>
      </c>
      <c r="E37" s="30">
        <v>37</v>
      </c>
      <c r="F37" s="30">
        <v>24</v>
      </c>
      <c r="G37" s="30">
        <v>59</v>
      </c>
      <c r="H37" s="5"/>
    </row>
    <row r="38" ht="20.25" spans="1:8">
      <c r="A38" s="5">
        <v>36</v>
      </c>
      <c r="B38" s="5" t="s">
        <v>311</v>
      </c>
      <c r="C38" s="5" t="s">
        <v>312</v>
      </c>
      <c r="D38" s="5">
        <v>250</v>
      </c>
      <c r="E38" s="30">
        <v>35</v>
      </c>
      <c r="F38" s="30">
        <v>23</v>
      </c>
      <c r="G38" s="30">
        <v>56</v>
      </c>
      <c r="H38" s="5"/>
    </row>
    <row r="39" ht="20.25" spans="1:8">
      <c r="A39" s="5">
        <v>37</v>
      </c>
      <c r="B39" s="5" t="s">
        <v>311</v>
      </c>
      <c r="C39" s="5" t="s">
        <v>313</v>
      </c>
      <c r="D39" s="5">
        <v>300</v>
      </c>
      <c r="E39" s="30">
        <v>42</v>
      </c>
      <c r="F39" s="30">
        <v>28</v>
      </c>
      <c r="G39" s="30">
        <v>67</v>
      </c>
      <c r="H39" s="5"/>
    </row>
    <row r="40" ht="20.25" spans="1:8">
      <c r="A40" s="5">
        <v>38</v>
      </c>
      <c r="B40" s="5" t="s">
        <v>311</v>
      </c>
      <c r="C40" s="5" t="s">
        <v>314</v>
      </c>
      <c r="D40" s="5">
        <v>190</v>
      </c>
      <c r="E40" s="30">
        <v>26</v>
      </c>
      <c r="F40" s="30">
        <v>17</v>
      </c>
      <c r="G40" s="30">
        <v>42</v>
      </c>
      <c r="H40" s="5"/>
    </row>
    <row r="41" ht="20.25" spans="1:8">
      <c r="A41" s="5">
        <v>39</v>
      </c>
      <c r="B41" s="5" t="s">
        <v>311</v>
      </c>
      <c r="C41" s="5" t="s">
        <v>315</v>
      </c>
      <c r="D41" s="5">
        <v>200</v>
      </c>
      <c r="E41" s="30">
        <v>28</v>
      </c>
      <c r="F41" s="30">
        <v>18</v>
      </c>
      <c r="G41" s="30">
        <v>45</v>
      </c>
      <c r="H41" s="5"/>
    </row>
    <row r="42" ht="20.25" spans="1:8">
      <c r="A42" s="5">
        <v>40</v>
      </c>
      <c r="B42" s="5" t="s">
        <v>316</v>
      </c>
      <c r="C42" s="5" t="s">
        <v>317</v>
      </c>
      <c r="D42" s="5">
        <v>600</v>
      </c>
      <c r="E42" s="30">
        <v>84</v>
      </c>
      <c r="F42" s="30">
        <v>55</v>
      </c>
      <c r="G42" s="30">
        <v>134</v>
      </c>
      <c r="H42" s="5"/>
    </row>
    <row r="43" ht="20.25" spans="1:8">
      <c r="A43" s="5">
        <v>41</v>
      </c>
      <c r="B43" s="5" t="s">
        <v>318</v>
      </c>
      <c r="C43" s="5" t="s">
        <v>235</v>
      </c>
      <c r="D43" s="5">
        <v>300</v>
      </c>
      <c r="E43" s="30">
        <v>42</v>
      </c>
      <c r="F43" s="30">
        <v>28</v>
      </c>
      <c r="G43" s="30">
        <v>67</v>
      </c>
      <c r="H43" s="5"/>
    </row>
    <row r="44" ht="22.5" spans="1:8">
      <c r="A44" s="5" t="s">
        <v>17</v>
      </c>
      <c r="B44" s="32"/>
      <c r="C44" s="32"/>
      <c r="D44" s="5">
        <f>SUM(D3:D43)</f>
        <v>18600</v>
      </c>
      <c r="E44" s="6">
        <f>SUM(E3:E43)</f>
        <v>2592</v>
      </c>
      <c r="F44" s="6">
        <f>SUM(F3:F43)</f>
        <v>1708</v>
      </c>
      <c r="G44" s="6">
        <f>SUM(G3:G43)</f>
        <v>4155</v>
      </c>
      <c r="H44" s="5"/>
    </row>
    <row r="45" ht="24" customHeight="1" spans="1:8">
      <c r="A45" s="33"/>
      <c r="B45" s="33"/>
      <c r="C45" s="33"/>
      <c r="D45" s="33"/>
      <c r="E45" s="33"/>
      <c r="F45" s="33"/>
      <c r="G45" s="33"/>
      <c r="H45" s="33"/>
    </row>
    <row r="46" ht="23.25" customHeight="1" spans="1:8">
      <c r="A46" s="34"/>
      <c r="B46" s="34"/>
      <c r="C46" s="34"/>
      <c r="D46" s="34"/>
      <c r="E46" s="34"/>
      <c r="F46" s="34"/>
      <c r="G46" s="34"/>
      <c r="H46" s="34"/>
    </row>
    <row r="47" ht="23.25" customHeight="1" spans="1:8">
      <c r="A47" s="35"/>
      <c r="B47" s="34"/>
      <c r="C47" s="34"/>
      <c r="D47" s="34"/>
      <c r="E47" s="34"/>
      <c r="F47" s="34"/>
      <c r="G47" s="34"/>
      <c r="H47" s="34"/>
    </row>
  </sheetData>
  <mergeCells count="3">
    <mergeCell ref="A1:H1"/>
    <mergeCell ref="A45:H45"/>
    <mergeCell ref="A46:H46"/>
  </mergeCells>
  <pageMargins left="0.708661417322835" right="0.708661417322835" top="0.393700787401575" bottom="0.551181102362205" header="0.196850393700787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opLeftCell="A11" workbookViewId="0">
      <selection activeCell="I2" sqref="I$1:I$1048576"/>
    </sheetView>
  </sheetViews>
  <sheetFormatPr defaultColWidth="9" defaultRowHeight="14.25" outlineLevelCol="7"/>
  <cols>
    <col min="1" max="1" width="9" style="1"/>
    <col min="2" max="2" width="28.625" style="1" customWidth="1"/>
    <col min="3" max="3" width="15" style="1" customWidth="1"/>
    <col min="4" max="8" width="12.875" style="1" customWidth="1"/>
    <col min="9" max="16384" width="9" style="1"/>
  </cols>
  <sheetData>
    <row r="1" ht="25.5" spans="1:8">
      <c r="A1" s="18" t="s">
        <v>0</v>
      </c>
      <c r="B1" s="19"/>
      <c r="C1" s="19"/>
      <c r="D1" s="19"/>
      <c r="E1" s="19"/>
      <c r="F1" s="19"/>
      <c r="G1" s="19"/>
      <c r="H1" s="19"/>
    </row>
    <row r="2" ht="93.75" spans="1:8">
      <c r="A2" s="20" t="s">
        <v>1</v>
      </c>
      <c r="B2" s="21" t="s">
        <v>2</v>
      </c>
      <c r="C2" s="12" t="s">
        <v>3</v>
      </c>
      <c r="D2" s="21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.25" spans="1:8">
      <c r="A3" s="20">
        <v>1</v>
      </c>
      <c r="B3" s="20" t="s">
        <v>319</v>
      </c>
      <c r="C3" s="20" t="s">
        <v>320</v>
      </c>
      <c r="D3" s="22">
        <v>45</v>
      </c>
      <c r="E3" s="22">
        <v>6</v>
      </c>
      <c r="F3" s="22">
        <v>4</v>
      </c>
      <c r="G3" s="22" cm="1">
        <f t="array" ref="G3:G81">D3:D81/D82*1829</f>
        <v>10</v>
      </c>
      <c r="H3" s="22"/>
    </row>
    <row r="4" ht="20.25" spans="1:8">
      <c r="A4" s="20">
        <v>2</v>
      </c>
      <c r="B4" s="20" t="s">
        <v>319</v>
      </c>
      <c r="C4" s="20" t="s">
        <v>321</v>
      </c>
      <c r="D4" s="22">
        <v>34</v>
      </c>
      <c r="E4" s="22">
        <v>5</v>
      </c>
      <c r="F4" s="22">
        <v>3</v>
      </c>
      <c r="G4" s="22">
        <v>8</v>
      </c>
      <c r="H4" s="22"/>
    </row>
    <row r="5" ht="20.25" spans="1:8">
      <c r="A5" s="20">
        <v>3</v>
      </c>
      <c r="B5" s="21" t="s">
        <v>322</v>
      </c>
      <c r="C5" s="20" t="s">
        <v>303</v>
      </c>
      <c r="D5" s="22">
        <v>130</v>
      </c>
      <c r="E5" s="22">
        <v>18</v>
      </c>
      <c r="F5" s="22">
        <v>12</v>
      </c>
      <c r="G5" s="22">
        <v>29</v>
      </c>
      <c r="H5" s="22"/>
    </row>
    <row r="6" ht="20.25" spans="1:8">
      <c r="A6" s="20">
        <v>4</v>
      </c>
      <c r="B6" s="21" t="s">
        <v>322</v>
      </c>
      <c r="C6" s="20" t="s">
        <v>323</v>
      </c>
      <c r="D6" s="22">
        <v>64</v>
      </c>
      <c r="E6" s="22">
        <v>9</v>
      </c>
      <c r="F6" s="22">
        <v>6</v>
      </c>
      <c r="G6" s="22">
        <v>14</v>
      </c>
      <c r="H6" s="22"/>
    </row>
    <row r="7" ht="20.25" spans="1:8">
      <c r="A7" s="20">
        <v>5</v>
      </c>
      <c r="B7" s="20" t="s">
        <v>322</v>
      </c>
      <c r="C7" s="20" t="s">
        <v>324</v>
      </c>
      <c r="D7" s="22">
        <v>130</v>
      </c>
      <c r="E7" s="22">
        <v>18</v>
      </c>
      <c r="F7" s="22">
        <v>12</v>
      </c>
      <c r="G7" s="22">
        <v>29</v>
      </c>
      <c r="H7" s="22"/>
    </row>
    <row r="8" ht="20.25" spans="1:8">
      <c r="A8" s="20">
        <v>6</v>
      </c>
      <c r="B8" s="20" t="s">
        <v>322</v>
      </c>
      <c r="C8" s="20" t="s">
        <v>325</v>
      </c>
      <c r="D8" s="22">
        <v>47</v>
      </c>
      <c r="E8" s="22">
        <v>7</v>
      </c>
      <c r="F8" s="22">
        <v>4</v>
      </c>
      <c r="G8" s="22">
        <v>10</v>
      </c>
      <c r="H8" s="22"/>
    </row>
    <row r="9" ht="20.25" spans="1:8">
      <c r="A9" s="20">
        <v>7</v>
      </c>
      <c r="B9" s="23" t="s">
        <v>322</v>
      </c>
      <c r="C9" s="20" t="s">
        <v>326</v>
      </c>
      <c r="D9" s="22">
        <v>43</v>
      </c>
      <c r="E9" s="22">
        <v>6</v>
      </c>
      <c r="F9" s="22">
        <v>4</v>
      </c>
      <c r="G9" s="22">
        <v>10</v>
      </c>
      <c r="H9" s="22"/>
    </row>
    <row r="10" ht="20.25" spans="1:8">
      <c r="A10" s="20">
        <v>8</v>
      </c>
      <c r="B10" s="20" t="s">
        <v>322</v>
      </c>
      <c r="C10" s="20" t="s">
        <v>327</v>
      </c>
      <c r="D10" s="22">
        <v>113</v>
      </c>
      <c r="E10" s="22">
        <v>16</v>
      </c>
      <c r="F10" s="22">
        <v>10</v>
      </c>
      <c r="G10" s="22">
        <v>25</v>
      </c>
      <c r="H10" s="22"/>
    </row>
    <row r="11" ht="20.25" spans="1:8">
      <c r="A11" s="20">
        <v>9</v>
      </c>
      <c r="B11" s="20" t="s">
        <v>322</v>
      </c>
      <c r="C11" s="20" t="s">
        <v>328</v>
      </c>
      <c r="D11" s="22">
        <v>97</v>
      </c>
      <c r="E11" s="22">
        <v>14</v>
      </c>
      <c r="F11" s="22">
        <v>9</v>
      </c>
      <c r="G11" s="22">
        <v>22</v>
      </c>
      <c r="H11" s="22"/>
    </row>
    <row r="12" ht="20.25" spans="1:8">
      <c r="A12" s="20">
        <v>10</v>
      </c>
      <c r="B12" s="20" t="s">
        <v>322</v>
      </c>
      <c r="C12" s="20" t="s">
        <v>329</v>
      </c>
      <c r="D12" s="22">
        <v>75</v>
      </c>
      <c r="E12" s="22">
        <v>10</v>
      </c>
      <c r="F12" s="22">
        <v>7</v>
      </c>
      <c r="G12" s="22">
        <v>17</v>
      </c>
      <c r="H12" s="22"/>
    </row>
    <row r="13" ht="20.25" spans="1:8">
      <c r="A13" s="20">
        <v>11</v>
      </c>
      <c r="B13" s="20" t="s">
        <v>322</v>
      </c>
      <c r="C13" s="20" t="s">
        <v>330</v>
      </c>
      <c r="D13" s="22">
        <v>37</v>
      </c>
      <c r="E13" s="22">
        <v>5</v>
      </c>
      <c r="F13" s="22">
        <v>3</v>
      </c>
      <c r="G13" s="22">
        <v>8</v>
      </c>
      <c r="H13" s="22"/>
    </row>
    <row r="14" ht="20.25" spans="1:8">
      <c r="A14" s="20">
        <v>12</v>
      </c>
      <c r="B14" s="20" t="s">
        <v>322</v>
      </c>
      <c r="C14" s="23" t="s">
        <v>331</v>
      </c>
      <c r="D14" s="22">
        <v>270</v>
      </c>
      <c r="E14" s="22">
        <v>38</v>
      </c>
      <c r="F14" s="22">
        <v>25</v>
      </c>
      <c r="G14" s="22">
        <v>60</v>
      </c>
      <c r="H14" s="22"/>
    </row>
    <row r="15" ht="20.25" spans="1:8">
      <c r="A15" s="20">
        <v>13</v>
      </c>
      <c r="B15" s="20" t="s">
        <v>322</v>
      </c>
      <c r="C15" s="20" t="s">
        <v>332</v>
      </c>
      <c r="D15" s="22">
        <v>62</v>
      </c>
      <c r="E15" s="22">
        <v>9</v>
      </c>
      <c r="F15" s="22">
        <v>6</v>
      </c>
      <c r="G15" s="22">
        <v>14</v>
      </c>
      <c r="H15" s="22"/>
    </row>
    <row r="16" ht="20.25" spans="1:8">
      <c r="A16" s="20">
        <v>14</v>
      </c>
      <c r="B16" s="20" t="s">
        <v>333</v>
      </c>
      <c r="C16" s="20" t="s">
        <v>334</v>
      </c>
      <c r="D16" s="22">
        <v>43</v>
      </c>
      <c r="E16" s="22">
        <v>6</v>
      </c>
      <c r="F16" s="22">
        <v>4</v>
      </c>
      <c r="G16" s="22">
        <v>10</v>
      </c>
      <c r="H16" s="22"/>
    </row>
    <row r="17" ht="20.25" spans="1:8">
      <c r="A17" s="20">
        <v>15</v>
      </c>
      <c r="B17" s="20" t="s">
        <v>335</v>
      </c>
      <c r="C17" s="20" t="s">
        <v>336</v>
      </c>
      <c r="D17" s="22">
        <v>37</v>
      </c>
      <c r="E17" s="22">
        <v>5</v>
      </c>
      <c r="F17" s="22">
        <v>3</v>
      </c>
      <c r="G17" s="22">
        <v>8</v>
      </c>
      <c r="H17" s="22"/>
    </row>
    <row r="18" ht="20.25" spans="1:8">
      <c r="A18" s="20">
        <v>16</v>
      </c>
      <c r="B18" s="20" t="s">
        <v>337</v>
      </c>
      <c r="C18" s="20" t="s">
        <v>325</v>
      </c>
      <c r="D18" s="22">
        <v>44</v>
      </c>
      <c r="E18" s="22">
        <v>6</v>
      </c>
      <c r="F18" s="22">
        <v>4</v>
      </c>
      <c r="G18" s="22">
        <v>10</v>
      </c>
      <c r="H18" s="22"/>
    </row>
    <row r="19" ht="20.25" spans="1:8">
      <c r="A19" s="20">
        <v>17</v>
      </c>
      <c r="B19" s="20" t="s">
        <v>337</v>
      </c>
      <c r="C19" s="20" t="s">
        <v>338</v>
      </c>
      <c r="D19" s="22">
        <v>51</v>
      </c>
      <c r="E19" s="22">
        <v>7</v>
      </c>
      <c r="F19" s="22">
        <v>5</v>
      </c>
      <c r="G19" s="22">
        <v>11</v>
      </c>
      <c r="H19" s="22"/>
    </row>
    <row r="20" ht="20.25" spans="1:8">
      <c r="A20" s="20">
        <v>18</v>
      </c>
      <c r="B20" s="20" t="s">
        <v>337</v>
      </c>
      <c r="C20" s="20" t="s">
        <v>339</v>
      </c>
      <c r="D20" s="22">
        <v>115</v>
      </c>
      <c r="E20" s="22">
        <v>16</v>
      </c>
      <c r="F20" s="22">
        <v>11</v>
      </c>
      <c r="G20" s="22">
        <v>26</v>
      </c>
      <c r="H20" s="22"/>
    </row>
    <row r="21" ht="20.25" spans="1:8">
      <c r="A21" s="20">
        <v>19</v>
      </c>
      <c r="B21" s="20" t="s">
        <v>337</v>
      </c>
      <c r="C21" s="20" t="s">
        <v>340</v>
      </c>
      <c r="D21" s="22">
        <v>109</v>
      </c>
      <c r="E21" s="22">
        <v>15</v>
      </c>
      <c r="F21" s="22">
        <v>10</v>
      </c>
      <c r="G21" s="22">
        <v>24</v>
      </c>
      <c r="H21" s="22"/>
    </row>
    <row r="22" ht="20.25" spans="1:8">
      <c r="A22" s="20">
        <v>20</v>
      </c>
      <c r="B22" s="20" t="s">
        <v>337</v>
      </c>
      <c r="C22" s="20" t="s">
        <v>341</v>
      </c>
      <c r="D22" s="22">
        <v>89</v>
      </c>
      <c r="E22" s="22">
        <v>12</v>
      </c>
      <c r="F22" s="22">
        <v>8</v>
      </c>
      <c r="G22" s="22">
        <v>20</v>
      </c>
      <c r="H22" s="22"/>
    </row>
    <row r="23" ht="20.25" spans="1:8">
      <c r="A23" s="20">
        <v>21</v>
      </c>
      <c r="B23" s="20" t="s">
        <v>337</v>
      </c>
      <c r="C23" s="20" t="s">
        <v>342</v>
      </c>
      <c r="D23" s="22">
        <v>62</v>
      </c>
      <c r="E23" s="22">
        <v>9</v>
      </c>
      <c r="F23" s="22">
        <v>6</v>
      </c>
      <c r="G23" s="22">
        <v>14</v>
      </c>
      <c r="H23" s="22"/>
    </row>
    <row r="24" ht="20.25" spans="1:8">
      <c r="A24" s="20">
        <v>22</v>
      </c>
      <c r="B24" s="20" t="s">
        <v>343</v>
      </c>
      <c r="C24" s="20" t="s">
        <v>344</v>
      </c>
      <c r="D24" s="22">
        <v>65</v>
      </c>
      <c r="E24" s="22">
        <v>9</v>
      </c>
      <c r="F24" s="22">
        <v>6</v>
      </c>
      <c r="G24" s="22">
        <v>15</v>
      </c>
      <c r="H24" s="22"/>
    </row>
    <row r="25" ht="20.25" spans="1:8">
      <c r="A25" s="20">
        <v>23</v>
      </c>
      <c r="B25" s="23" t="s">
        <v>343</v>
      </c>
      <c r="C25" s="20" t="s">
        <v>345</v>
      </c>
      <c r="D25" s="22">
        <v>45</v>
      </c>
      <c r="E25" s="22">
        <v>6</v>
      </c>
      <c r="F25" s="22">
        <v>4</v>
      </c>
      <c r="G25" s="22">
        <v>10</v>
      </c>
      <c r="H25" s="22"/>
    </row>
    <row r="26" ht="20.25" spans="1:8">
      <c r="A26" s="20">
        <v>24</v>
      </c>
      <c r="B26" s="20" t="s">
        <v>343</v>
      </c>
      <c r="C26" s="20" t="s">
        <v>346</v>
      </c>
      <c r="D26" s="22">
        <v>136</v>
      </c>
      <c r="E26" s="22">
        <v>19</v>
      </c>
      <c r="F26" s="22">
        <v>12</v>
      </c>
      <c r="G26" s="22">
        <v>30</v>
      </c>
      <c r="H26" s="22"/>
    </row>
    <row r="27" ht="20.25" spans="1:8">
      <c r="A27" s="20">
        <v>25</v>
      </c>
      <c r="B27" s="20" t="s">
        <v>343</v>
      </c>
      <c r="C27" s="20" t="s">
        <v>347</v>
      </c>
      <c r="D27" s="22">
        <v>119</v>
      </c>
      <c r="E27" s="22">
        <v>17</v>
      </c>
      <c r="F27" s="22">
        <v>11</v>
      </c>
      <c r="G27" s="22">
        <v>27</v>
      </c>
      <c r="H27" s="22"/>
    </row>
    <row r="28" ht="20.25" spans="1:8">
      <c r="A28" s="20">
        <v>26</v>
      </c>
      <c r="B28" s="20" t="s">
        <v>343</v>
      </c>
      <c r="C28" s="20" t="s">
        <v>348</v>
      </c>
      <c r="D28" s="22">
        <v>145</v>
      </c>
      <c r="E28" s="22">
        <v>20</v>
      </c>
      <c r="F28" s="22">
        <v>13</v>
      </c>
      <c r="G28" s="22">
        <v>32</v>
      </c>
      <c r="H28" s="22"/>
    </row>
    <row r="29" ht="20.25" spans="1:8">
      <c r="A29" s="20">
        <v>27</v>
      </c>
      <c r="B29" s="20" t="s">
        <v>343</v>
      </c>
      <c r="C29" s="20" t="s">
        <v>349</v>
      </c>
      <c r="D29" s="22">
        <v>368</v>
      </c>
      <c r="E29" s="22">
        <v>50</v>
      </c>
      <c r="F29" s="22">
        <v>34</v>
      </c>
      <c r="G29" s="22">
        <v>82</v>
      </c>
      <c r="H29" s="22"/>
    </row>
    <row r="30" ht="20.25" spans="1:8">
      <c r="A30" s="20">
        <v>28</v>
      </c>
      <c r="B30" s="20" t="s">
        <v>350</v>
      </c>
      <c r="C30" s="20" t="s">
        <v>351</v>
      </c>
      <c r="D30" s="22">
        <v>46</v>
      </c>
      <c r="E30" s="22">
        <v>6</v>
      </c>
      <c r="F30" s="22">
        <v>4</v>
      </c>
      <c r="G30" s="22">
        <v>10</v>
      </c>
      <c r="H30" s="22"/>
    </row>
    <row r="31" ht="20.25" spans="1:8">
      <c r="A31" s="20">
        <v>29</v>
      </c>
      <c r="B31" s="20" t="s">
        <v>350</v>
      </c>
      <c r="C31" s="20" t="s">
        <v>349</v>
      </c>
      <c r="D31" s="22">
        <v>73</v>
      </c>
      <c r="E31" s="22">
        <v>10</v>
      </c>
      <c r="F31" s="22">
        <v>7</v>
      </c>
      <c r="G31" s="22">
        <v>16</v>
      </c>
      <c r="H31" s="22"/>
    </row>
    <row r="32" ht="20.25" spans="1:8">
      <c r="A32" s="20">
        <v>30</v>
      </c>
      <c r="B32" s="20" t="s">
        <v>350</v>
      </c>
      <c r="C32" s="20" t="s">
        <v>352</v>
      </c>
      <c r="D32" s="22">
        <v>50</v>
      </c>
      <c r="E32" s="22">
        <v>7</v>
      </c>
      <c r="F32" s="22">
        <v>5</v>
      </c>
      <c r="G32" s="22">
        <v>11</v>
      </c>
      <c r="H32" s="22"/>
    </row>
    <row r="33" ht="20.25" spans="1:8">
      <c r="A33" s="20">
        <v>31</v>
      </c>
      <c r="B33" s="20" t="s">
        <v>350</v>
      </c>
      <c r="C33" s="20" t="s">
        <v>353</v>
      </c>
      <c r="D33" s="22">
        <v>64</v>
      </c>
      <c r="E33" s="22">
        <v>9</v>
      </c>
      <c r="F33" s="22">
        <v>6</v>
      </c>
      <c r="G33" s="22">
        <v>14</v>
      </c>
      <c r="H33" s="22"/>
    </row>
    <row r="34" ht="20.25" spans="1:8">
      <c r="A34" s="20">
        <v>32</v>
      </c>
      <c r="B34" s="20" t="s">
        <v>350</v>
      </c>
      <c r="C34" s="20" t="s">
        <v>328</v>
      </c>
      <c r="D34" s="22">
        <v>63</v>
      </c>
      <c r="E34" s="22">
        <v>9</v>
      </c>
      <c r="F34" s="22">
        <v>6</v>
      </c>
      <c r="G34" s="22">
        <v>14</v>
      </c>
      <c r="H34" s="22"/>
    </row>
    <row r="35" ht="20.25" spans="1:8">
      <c r="A35" s="20">
        <v>33</v>
      </c>
      <c r="B35" s="20" t="s">
        <v>354</v>
      </c>
      <c r="C35" s="20" t="s">
        <v>355</v>
      </c>
      <c r="D35" s="22">
        <v>286</v>
      </c>
      <c r="E35" s="22">
        <v>40</v>
      </c>
      <c r="F35" s="22">
        <v>26</v>
      </c>
      <c r="G35" s="22">
        <v>64</v>
      </c>
      <c r="H35" s="22"/>
    </row>
    <row r="36" ht="20.25" spans="1:8">
      <c r="A36" s="20">
        <v>34</v>
      </c>
      <c r="B36" s="20" t="s">
        <v>354</v>
      </c>
      <c r="C36" s="20" t="s">
        <v>332</v>
      </c>
      <c r="D36" s="22">
        <v>57</v>
      </c>
      <c r="E36" s="22">
        <v>8</v>
      </c>
      <c r="F36" s="22">
        <v>5</v>
      </c>
      <c r="G36" s="22">
        <v>13</v>
      </c>
      <c r="H36" s="22"/>
    </row>
    <row r="37" ht="20.25" spans="1:8">
      <c r="A37" s="20">
        <v>35</v>
      </c>
      <c r="B37" s="20" t="s">
        <v>354</v>
      </c>
      <c r="C37" s="20" t="s">
        <v>347</v>
      </c>
      <c r="D37" s="22">
        <v>48</v>
      </c>
      <c r="E37" s="22">
        <v>7</v>
      </c>
      <c r="F37" s="22">
        <v>4</v>
      </c>
      <c r="G37" s="22">
        <v>11</v>
      </c>
      <c r="H37" s="22"/>
    </row>
    <row r="38" ht="20.25" spans="1:8">
      <c r="A38" s="20">
        <v>36</v>
      </c>
      <c r="B38" s="20" t="s">
        <v>356</v>
      </c>
      <c r="C38" s="20" t="s">
        <v>357</v>
      </c>
      <c r="D38" s="22">
        <v>39</v>
      </c>
      <c r="E38" s="22">
        <v>5</v>
      </c>
      <c r="F38" s="22">
        <v>4</v>
      </c>
      <c r="G38" s="22">
        <v>9</v>
      </c>
      <c r="H38" s="22"/>
    </row>
    <row r="39" ht="20.25" spans="1:8">
      <c r="A39" s="20">
        <v>37</v>
      </c>
      <c r="B39" s="20" t="s">
        <v>356</v>
      </c>
      <c r="C39" s="20" t="s">
        <v>358</v>
      </c>
      <c r="D39" s="22">
        <v>49</v>
      </c>
      <c r="E39" s="22">
        <v>7</v>
      </c>
      <c r="F39" s="22">
        <v>4</v>
      </c>
      <c r="G39" s="22">
        <v>11</v>
      </c>
      <c r="H39" s="22"/>
    </row>
    <row r="40" ht="20.25" spans="1:8">
      <c r="A40" s="20">
        <v>38</v>
      </c>
      <c r="B40" s="20" t="s">
        <v>359</v>
      </c>
      <c r="C40" s="20" t="s">
        <v>360</v>
      </c>
      <c r="D40" s="22">
        <v>219</v>
      </c>
      <c r="E40" s="22">
        <v>31</v>
      </c>
      <c r="F40" s="22">
        <v>20</v>
      </c>
      <c r="G40" s="22">
        <v>49</v>
      </c>
      <c r="H40" s="22"/>
    </row>
    <row r="41" ht="20.25" spans="1:8">
      <c r="A41" s="20">
        <v>39</v>
      </c>
      <c r="B41" s="20" t="s">
        <v>359</v>
      </c>
      <c r="C41" s="20" t="s">
        <v>361</v>
      </c>
      <c r="D41" s="24">
        <v>102</v>
      </c>
      <c r="E41" s="24">
        <v>14</v>
      </c>
      <c r="F41" s="24">
        <v>9</v>
      </c>
      <c r="G41" s="24">
        <v>23</v>
      </c>
      <c r="H41" s="24"/>
    </row>
    <row r="42" ht="20.25" spans="1:8">
      <c r="A42" s="20">
        <v>40</v>
      </c>
      <c r="B42" s="20" t="s">
        <v>359</v>
      </c>
      <c r="C42" s="20" t="s">
        <v>324</v>
      </c>
      <c r="D42" s="22">
        <v>64</v>
      </c>
      <c r="E42" s="22">
        <v>9</v>
      </c>
      <c r="F42" s="22">
        <v>6</v>
      </c>
      <c r="G42" s="22">
        <v>14</v>
      </c>
      <c r="H42" s="22"/>
    </row>
    <row r="43" ht="20.25" spans="1:8">
      <c r="A43" s="20">
        <v>41</v>
      </c>
      <c r="B43" s="20" t="s">
        <v>362</v>
      </c>
      <c r="C43" s="20" t="s">
        <v>363</v>
      </c>
      <c r="D43" s="22">
        <v>383</v>
      </c>
      <c r="E43" s="22">
        <v>52</v>
      </c>
      <c r="F43" s="22">
        <v>35</v>
      </c>
      <c r="G43" s="22">
        <v>86</v>
      </c>
      <c r="H43" s="22"/>
    </row>
    <row r="44" ht="20.25" spans="1:8">
      <c r="A44" s="20">
        <v>42</v>
      </c>
      <c r="B44" s="20" t="s">
        <v>364</v>
      </c>
      <c r="C44" s="20" t="s">
        <v>365</v>
      </c>
      <c r="D44" s="22">
        <v>291</v>
      </c>
      <c r="E44" s="22">
        <v>41</v>
      </c>
      <c r="F44" s="22">
        <v>27</v>
      </c>
      <c r="G44" s="22">
        <v>65</v>
      </c>
      <c r="H44" s="22"/>
    </row>
    <row r="45" ht="20.25" spans="1:8">
      <c r="A45" s="20">
        <v>43</v>
      </c>
      <c r="B45" s="20" t="s">
        <v>364</v>
      </c>
      <c r="C45" s="20" t="s">
        <v>366</v>
      </c>
      <c r="D45" s="22">
        <v>169</v>
      </c>
      <c r="E45" s="22">
        <v>24</v>
      </c>
      <c r="F45" s="22">
        <v>16</v>
      </c>
      <c r="G45" s="22">
        <v>38</v>
      </c>
      <c r="H45" s="22"/>
    </row>
    <row r="46" ht="20.25" spans="1:8">
      <c r="A46" s="20">
        <v>44</v>
      </c>
      <c r="B46" s="20" t="s">
        <v>364</v>
      </c>
      <c r="C46" s="20" t="s">
        <v>367</v>
      </c>
      <c r="D46" s="22">
        <v>51</v>
      </c>
      <c r="E46" s="22">
        <v>7</v>
      </c>
      <c r="F46" s="22">
        <v>5</v>
      </c>
      <c r="G46" s="22">
        <v>11</v>
      </c>
      <c r="H46" s="22"/>
    </row>
    <row r="47" ht="20.25" spans="1:8">
      <c r="A47" s="20">
        <v>45</v>
      </c>
      <c r="B47" s="20" t="s">
        <v>364</v>
      </c>
      <c r="C47" s="20" t="s">
        <v>368</v>
      </c>
      <c r="D47" s="22">
        <v>112</v>
      </c>
      <c r="E47" s="22">
        <v>16</v>
      </c>
      <c r="F47" s="22">
        <v>10</v>
      </c>
      <c r="G47" s="22">
        <v>25</v>
      </c>
      <c r="H47" s="22"/>
    </row>
    <row r="48" ht="20.25" spans="1:8">
      <c r="A48" s="20">
        <v>46</v>
      </c>
      <c r="B48" s="20" t="s">
        <v>364</v>
      </c>
      <c r="C48" s="20" t="s">
        <v>369</v>
      </c>
      <c r="D48" s="22">
        <v>41</v>
      </c>
      <c r="E48" s="22">
        <v>6</v>
      </c>
      <c r="F48" s="22">
        <v>4</v>
      </c>
      <c r="G48" s="22">
        <v>9</v>
      </c>
      <c r="H48" s="22"/>
    </row>
    <row r="49" ht="20.25" spans="1:8">
      <c r="A49" s="20">
        <v>47</v>
      </c>
      <c r="B49" s="20" t="s">
        <v>364</v>
      </c>
      <c r="C49" s="20" t="s">
        <v>370</v>
      </c>
      <c r="D49" s="22">
        <v>52</v>
      </c>
      <c r="E49" s="22">
        <v>7</v>
      </c>
      <c r="F49" s="22">
        <v>5</v>
      </c>
      <c r="G49" s="22">
        <v>12</v>
      </c>
      <c r="H49" s="22"/>
    </row>
    <row r="50" ht="20.25" spans="1:8">
      <c r="A50" s="20">
        <v>48</v>
      </c>
      <c r="B50" s="20" t="s">
        <v>371</v>
      </c>
      <c r="C50" s="20" t="s">
        <v>372</v>
      </c>
      <c r="D50" s="22">
        <v>68</v>
      </c>
      <c r="E50" s="22">
        <v>9</v>
      </c>
      <c r="F50" s="22">
        <v>6</v>
      </c>
      <c r="G50" s="22">
        <v>15</v>
      </c>
      <c r="H50" s="22"/>
    </row>
    <row r="51" ht="20.25" spans="1:8">
      <c r="A51" s="20">
        <v>49</v>
      </c>
      <c r="B51" s="20" t="s">
        <v>371</v>
      </c>
      <c r="C51" s="20" t="s">
        <v>367</v>
      </c>
      <c r="D51" s="22">
        <v>57</v>
      </c>
      <c r="E51" s="22">
        <v>8</v>
      </c>
      <c r="F51" s="22">
        <v>5</v>
      </c>
      <c r="G51" s="22">
        <v>13</v>
      </c>
      <c r="H51" s="22"/>
    </row>
    <row r="52" ht="20.25" spans="1:8">
      <c r="A52" s="20">
        <v>50</v>
      </c>
      <c r="B52" s="20" t="s">
        <v>371</v>
      </c>
      <c r="C52" s="20" t="s">
        <v>373</v>
      </c>
      <c r="D52" s="22">
        <v>47</v>
      </c>
      <c r="E52" s="22">
        <v>7</v>
      </c>
      <c r="F52" s="22">
        <v>4</v>
      </c>
      <c r="G52" s="22">
        <v>10</v>
      </c>
      <c r="H52" s="22"/>
    </row>
    <row r="53" ht="20.25" spans="1:8">
      <c r="A53" s="20">
        <v>51</v>
      </c>
      <c r="B53" s="20" t="s">
        <v>371</v>
      </c>
      <c r="C53" s="20" t="s">
        <v>321</v>
      </c>
      <c r="D53" s="22">
        <v>34</v>
      </c>
      <c r="E53" s="22">
        <v>5</v>
      </c>
      <c r="F53" s="22">
        <v>3</v>
      </c>
      <c r="G53" s="22">
        <v>8</v>
      </c>
      <c r="H53" s="22"/>
    </row>
    <row r="54" ht="20.25" spans="1:8">
      <c r="A54" s="20">
        <v>52</v>
      </c>
      <c r="B54" s="20" t="s">
        <v>371</v>
      </c>
      <c r="C54" s="20" t="s">
        <v>374</v>
      </c>
      <c r="D54" s="22">
        <v>51</v>
      </c>
      <c r="E54" s="22">
        <v>7</v>
      </c>
      <c r="F54" s="22">
        <v>5</v>
      </c>
      <c r="G54" s="22">
        <v>11</v>
      </c>
      <c r="H54" s="22"/>
    </row>
    <row r="55" ht="20.25" spans="1:8">
      <c r="A55" s="20">
        <v>53</v>
      </c>
      <c r="B55" s="20" t="s">
        <v>375</v>
      </c>
      <c r="C55" s="20" t="s">
        <v>321</v>
      </c>
      <c r="D55" s="22">
        <v>183</v>
      </c>
      <c r="E55" s="22">
        <v>26</v>
      </c>
      <c r="F55" s="22">
        <v>17</v>
      </c>
      <c r="G55" s="22">
        <v>41</v>
      </c>
      <c r="H55" s="22"/>
    </row>
    <row r="56" ht="20.25" spans="1:8">
      <c r="A56" s="20">
        <v>54</v>
      </c>
      <c r="B56" s="20" t="s">
        <v>375</v>
      </c>
      <c r="C56" s="20" t="s">
        <v>376</v>
      </c>
      <c r="D56" s="22">
        <v>37</v>
      </c>
      <c r="E56" s="22">
        <v>5</v>
      </c>
      <c r="F56" s="22">
        <v>3</v>
      </c>
      <c r="G56" s="22">
        <v>8</v>
      </c>
      <c r="H56" s="22"/>
    </row>
    <row r="57" ht="20.25" spans="1:8">
      <c r="A57" s="20">
        <v>55</v>
      </c>
      <c r="B57" s="20" t="s">
        <v>375</v>
      </c>
      <c r="C57" s="20" t="s">
        <v>377</v>
      </c>
      <c r="D57" s="22">
        <v>44</v>
      </c>
      <c r="E57" s="22">
        <v>6</v>
      </c>
      <c r="F57" s="22">
        <v>4</v>
      </c>
      <c r="G57" s="22">
        <v>10</v>
      </c>
      <c r="H57" s="22"/>
    </row>
    <row r="58" ht="20.25" spans="1:8">
      <c r="A58" s="20">
        <v>56</v>
      </c>
      <c r="B58" s="20" t="s">
        <v>375</v>
      </c>
      <c r="C58" s="20" t="s">
        <v>369</v>
      </c>
      <c r="D58" s="22">
        <v>47</v>
      </c>
      <c r="E58" s="22">
        <v>7</v>
      </c>
      <c r="F58" s="22">
        <v>4</v>
      </c>
      <c r="G58" s="22">
        <v>10</v>
      </c>
      <c r="H58" s="22"/>
    </row>
    <row r="59" ht="20.25" spans="1:8">
      <c r="A59" s="20">
        <v>57</v>
      </c>
      <c r="B59" s="20" t="s">
        <v>375</v>
      </c>
      <c r="C59" s="20" t="s">
        <v>378</v>
      </c>
      <c r="D59" s="22">
        <v>41</v>
      </c>
      <c r="E59" s="22">
        <v>6</v>
      </c>
      <c r="F59" s="22">
        <v>4</v>
      </c>
      <c r="G59" s="22">
        <v>9</v>
      </c>
      <c r="H59" s="22"/>
    </row>
    <row r="60" ht="20.25" spans="1:8">
      <c r="A60" s="20">
        <v>58</v>
      </c>
      <c r="B60" s="20" t="s">
        <v>375</v>
      </c>
      <c r="C60" s="20" t="s">
        <v>368</v>
      </c>
      <c r="D60" s="22">
        <v>55</v>
      </c>
      <c r="E60" s="22">
        <v>8</v>
      </c>
      <c r="F60" s="22">
        <v>5</v>
      </c>
      <c r="G60" s="22">
        <v>12</v>
      </c>
      <c r="H60" s="22"/>
    </row>
    <row r="61" ht="20.25" spans="1:8">
      <c r="A61" s="20">
        <v>59</v>
      </c>
      <c r="B61" s="20" t="s">
        <v>375</v>
      </c>
      <c r="C61" s="20" t="s">
        <v>379</v>
      </c>
      <c r="D61" s="22">
        <v>101</v>
      </c>
      <c r="E61" s="22">
        <v>14</v>
      </c>
      <c r="F61" s="22">
        <v>9</v>
      </c>
      <c r="G61" s="22">
        <v>23</v>
      </c>
      <c r="H61" s="22"/>
    </row>
    <row r="62" ht="20.25" spans="1:8">
      <c r="A62" s="20">
        <v>60</v>
      </c>
      <c r="B62" s="20" t="s">
        <v>380</v>
      </c>
      <c r="C62" s="20" t="s">
        <v>323</v>
      </c>
      <c r="D62" s="22">
        <v>201</v>
      </c>
      <c r="E62" s="22">
        <v>28</v>
      </c>
      <c r="F62" s="22">
        <v>18</v>
      </c>
      <c r="G62" s="22">
        <v>45</v>
      </c>
      <c r="H62" s="22"/>
    </row>
    <row r="63" ht="20.25" spans="1:8">
      <c r="A63" s="20">
        <v>61</v>
      </c>
      <c r="B63" s="20" t="s">
        <v>380</v>
      </c>
      <c r="C63" s="20" t="s">
        <v>381</v>
      </c>
      <c r="D63" s="22">
        <v>107</v>
      </c>
      <c r="E63" s="22">
        <v>15</v>
      </c>
      <c r="F63" s="22">
        <v>10</v>
      </c>
      <c r="G63" s="22">
        <v>24</v>
      </c>
      <c r="H63" s="22"/>
    </row>
    <row r="64" ht="20.25" spans="1:8">
      <c r="A64" s="20">
        <v>62</v>
      </c>
      <c r="B64" s="20" t="s">
        <v>380</v>
      </c>
      <c r="C64" s="20" t="s">
        <v>382</v>
      </c>
      <c r="D64" s="22">
        <v>50</v>
      </c>
      <c r="E64" s="22">
        <v>7</v>
      </c>
      <c r="F64" s="22">
        <v>5</v>
      </c>
      <c r="G64" s="22">
        <v>11</v>
      </c>
      <c r="H64" s="22"/>
    </row>
    <row r="65" ht="20.25" spans="1:8">
      <c r="A65" s="20">
        <v>63</v>
      </c>
      <c r="B65" s="20" t="s">
        <v>380</v>
      </c>
      <c r="C65" s="20" t="s">
        <v>367</v>
      </c>
      <c r="D65" s="22">
        <v>191</v>
      </c>
      <c r="E65" s="22">
        <v>27</v>
      </c>
      <c r="F65" s="22">
        <v>18</v>
      </c>
      <c r="G65" s="22">
        <v>43</v>
      </c>
      <c r="H65" s="22"/>
    </row>
    <row r="66" ht="20.25" spans="1:8">
      <c r="A66" s="20">
        <v>64</v>
      </c>
      <c r="B66" s="20" t="s">
        <v>380</v>
      </c>
      <c r="C66" s="20" t="s">
        <v>383</v>
      </c>
      <c r="D66" s="22">
        <v>126</v>
      </c>
      <c r="E66" s="22">
        <v>18</v>
      </c>
      <c r="F66" s="22">
        <v>12</v>
      </c>
      <c r="G66" s="22">
        <v>28</v>
      </c>
      <c r="H66" s="22"/>
    </row>
    <row r="67" ht="20.25" spans="1:8">
      <c r="A67" s="20">
        <v>65</v>
      </c>
      <c r="B67" s="20" t="s">
        <v>380</v>
      </c>
      <c r="C67" s="20" t="s">
        <v>384</v>
      </c>
      <c r="D67" s="22">
        <v>87</v>
      </c>
      <c r="E67" s="22">
        <v>12</v>
      </c>
      <c r="F67" s="22">
        <v>8</v>
      </c>
      <c r="G67" s="22">
        <v>19</v>
      </c>
      <c r="H67" s="22"/>
    </row>
    <row r="68" ht="20.25" spans="1:8">
      <c r="A68" s="20">
        <v>66</v>
      </c>
      <c r="B68" s="20" t="s">
        <v>380</v>
      </c>
      <c r="C68" s="20" t="s">
        <v>385</v>
      </c>
      <c r="D68" s="22">
        <v>62</v>
      </c>
      <c r="E68" s="22">
        <v>9</v>
      </c>
      <c r="F68" s="22">
        <v>6</v>
      </c>
      <c r="G68" s="22">
        <v>14</v>
      </c>
      <c r="H68" s="22"/>
    </row>
    <row r="69" ht="20.25" spans="1:8">
      <c r="A69" s="20">
        <v>67</v>
      </c>
      <c r="B69" s="20" t="s">
        <v>386</v>
      </c>
      <c r="C69" s="20" t="s">
        <v>387</v>
      </c>
      <c r="D69" s="22">
        <v>41</v>
      </c>
      <c r="E69" s="22">
        <v>6</v>
      </c>
      <c r="F69" s="22">
        <v>4</v>
      </c>
      <c r="G69" s="22">
        <v>9</v>
      </c>
      <c r="H69" s="22"/>
    </row>
    <row r="70" ht="20.25" spans="1:8">
      <c r="A70" s="20">
        <v>68</v>
      </c>
      <c r="B70" s="20" t="s">
        <v>386</v>
      </c>
      <c r="C70" s="20" t="s">
        <v>330</v>
      </c>
      <c r="D70" s="22">
        <v>51</v>
      </c>
      <c r="E70" s="22">
        <v>7</v>
      </c>
      <c r="F70" s="22">
        <v>5</v>
      </c>
      <c r="G70" s="22">
        <v>11</v>
      </c>
      <c r="H70" s="22"/>
    </row>
    <row r="71" ht="20.25" spans="1:8">
      <c r="A71" s="20">
        <v>69</v>
      </c>
      <c r="B71" s="20" t="s">
        <v>388</v>
      </c>
      <c r="C71" s="20" t="s">
        <v>389</v>
      </c>
      <c r="D71" s="22">
        <v>96</v>
      </c>
      <c r="E71" s="22">
        <v>13</v>
      </c>
      <c r="F71" s="22">
        <v>9</v>
      </c>
      <c r="G71" s="22">
        <v>21</v>
      </c>
      <c r="H71" s="22"/>
    </row>
    <row r="72" ht="20.25" spans="1:8">
      <c r="A72" s="20">
        <v>70</v>
      </c>
      <c r="B72" s="20" t="s">
        <v>388</v>
      </c>
      <c r="C72" s="20" t="s">
        <v>390</v>
      </c>
      <c r="D72" s="22">
        <v>156</v>
      </c>
      <c r="E72" s="22">
        <v>22</v>
      </c>
      <c r="F72" s="22">
        <v>14</v>
      </c>
      <c r="G72" s="22">
        <v>35</v>
      </c>
      <c r="H72" s="22"/>
    </row>
    <row r="73" ht="20.25" spans="1:8">
      <c r="A73" s="20">
        <v>71</v>
      </c>
      <c r="B73" s="20" t="s">
        <v>388</v>
      </c>
      <c r="C73" s="20" t="s">
        <v>391</v>
      </c>
      <c r="D73" s="22">
        <v>71</v>
      </c>
      <c r="E73" s="22">
        <v>10</v>
      </c>
      <c r="F73" s="22">
        <v>7</v>
      </c>
      <c r="G73" s="22">
        <v>16</v>
      </c>
      <c r="H73" s="22"/>
    </row>
    <row r="74" ht="20.25" spans="1:8">
      <c r="A74" s="20">
        <v>72</v>
      </c>
      <c r="B74" s="20" t="s">
        <v>388</v>
      </c>
      <c r="C74" s="20" t="s">
        <v>392</v>
      </c>
      <c r="D74" s="22">
        <v>160</v>
      </c>
      <c r="E74" s="22">
        <v>22</v>
      </c>
      <c r="F74" s="22">
        <v>15</v>
      </c>
      <c r="G74" s="22">
        <v>36</v>
      </c>
      <c r="H74" s="22"/>
    </row>
    <row r="75" ht="20.25" spans="1:8">
      <c r="A75" s="20">
        <v>73</v>
      </c>
      <c r="B75" s="20" t="s">
        <v>388</v>
      </c>
      <c r="C75" s="20" t="s">
        <v>303</v>
      </c>
      <c r="D75" s="22">
        <v>250</v>
      </c>
      <c r="E75" s="22">
        <v>35</v>
      </c>
      <c r="F75" s="22">
        <v>23</v>
      </c>
      <c r="G75" s="22">
        <v>56</v>
      </c>
      <c r="H75" s="22"/>
    </row>
    <row r="76" ht="20.25" spans="1:8">
      <c r="A76" s="20">
        <v>74</v>
      </c>
      <c r="B76" s="20" t="s">
        <v>388</v>
      </c>
      <c r="C76" s="20" t="s">
        <v>393</v>
      </c>
      <c r="D76" s="22">
        <v>132</v>
      </c>
      <c r="E76" s="22">
        <v>18</v>
      </c>
      <c r="F76" s="22">
        <v>12</v>
      </c>
      <c r="G76" s="22">
        <v>29</v>
      </c>
      <c r="H76" s="22"/>
    </row>
    <row r="77" ht="20.25" spans="1:8">
      <c r="A77" s="20">
        <v>75</v>
      </c>
      <c r="B77" s="20" t="s">
        <v>388</v>
      </c>
      <c r="C77" s="20" t="s">
        <v>394</v>
      </c>
      <c r="D77" s="22">
        <v>88</v>
      </c>
      <c r="E77" s="22">
        <v>12</v>
      </c>
      <c r="F77" s="22">
        <v>8</v>
      </c>
      <c r="G77" s="22">
        <v>20</v>
      </c>
      <c r="H77" s="22"/>
    </row>
    <row r="78" ht="20.25" spans="1:8">
      <c r="A78" s="20">
        <v>76</v>
      </c>
      <c r="B78" s="20" t="s">
        <v>388</v>
      </c>
      <c r="C78" s="20" t="s">
        <v>395</v>
      </c>
      <c r="D78" s="22">
        <v>69</v>
      </c>
      <c r="E78" s="22">
        <v>10</v>
      </c>
      <c r="F78" s="22">
        <v>6</v>
      </c>
      <c r="G78" s="22">
        <v>15</v>
      </c>
      <c r="H78" s="22"/>
    </row>
    <row r="79" ht="20.25" spans="1:8">
      <c r="A79" s="20">
        <v>77</v>
      </c>
      <c r="B79" s="20" t="s">
        <v>388</v>
      </c>
      <c r="C79" s="20" t="s">
        <v>349</v>
      </c>
      <c r="D79" s="22">
        <v>65</v>
      </c>
      <c r="E79" s="22">
        <v>9</v>
      </c>
      <c r="F79" s="22">
        <v>6</v>
      </c>
      <c r="G79" s="22">
        <v>15</v>
      </c>
      <c r="H79" s="22"/>
    </row>
    <row r="80" ht="20.25" spans="1:8">
      <c r="A80" s="20">
        <v>78</v>
      </c>
      <c r="B80" s="20" t="s">
        <v>388</v>
      </c>
      <c r="C80" s="20" t="s">
        <v>391</v>
      </c>
      <c r="D80" s="22">
        <v>53</v>
      </c>
      <c r="E80" s="22">
        <v>7</v>
      </c>
      <c r="F80" s="22">
        <v>5</v>
      </c>
      <c r="G80" s="22">
        <v>12</v>
      </c>
      <c r="H80" s="22"/>
    </row>
    <row r="81" ht="20.25" spans="1:8">
      <c r="A81" s="20">
        <v>79</v>
      </c>
      <c r="B81" s="20" t="s">
        <v>388</v>
      </c>
      <c r="C81" s="20" t="s">
        <v>396</v>
      </c>
      <c r="D81" s="22">
        <v>536</v>
      </c>
      <c r="E81" s="22">
        <v>74</v>
      </c>
      <c r="F81" s="22">
        <v>48</v>
      </c>
      <c r="G81" s="22">
        <v>120</v>
      </c>
      <c r="H81" s="22"/>
    </row>
    <row r="82" ht="22.5" spans="1:8">
      <c r="A82" s="25" t="s">
        <v>17</v>
      </c>
      <c r="B82" s="26"/>
      <c r="C82" s="27"/>
      <c r="D82" s="22">
        <f>SUM(D3:D81)</f>
        <v>8191</v>
      </c>
      <c r="E82" s="6">
        <v>1142</v>
      </c>
      <c r="F82" s="6">
        <v>752</v>
      </c>
      <c r="G82" s="6">
        <v>1829</v>
      </c>
      <c r="H82" s="22"/>
    </row>
  </sheetData>
  <mergeCells count="2">
    <mergeCell ref="A1:H1"/>
    <mergeCell ref="A82:C8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I2" sqref="I$1:I$1048576"/>
    </sheetView>
  </sheetViews>
  <sheetFormatPr defaultColWidth="9" defaultRowHeight="14.25"/>
  <cols>
    <col min="1" max="1" width="6.375" style="1" customWidth="1"/>
    <col min="2" max="2" width="29.125" style="1" customWidth="1"/>
    <col min="3" max="3" width="21" style="1" customWidth="1"/>
    <col min="4" max="8" width="13.2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93.75" spans="1:8">
      <c r="A2" s="12" t="s">
        <v>1</v>
      </c>
      <c r="B2" s="12" t="s">
        <v>2</v>
      </c>
      <c r="C2" s="12" t="s">
        <v>3</v>
      </c>
      <c r="D2" s="12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0.75" spans="1:13">
      <c r="A3" s="12">
        <v>1</v>
      </c>
      <c r="B3" s="12" t="s">
        <v>397</v>
      </c>
      <c r="C3" s="12" t="s">
        <v>398</v>
      </c>
      <c r="D3" s="13">
        <v>841</v>
      </c>
      <c r="E3" s="13">
        <v>117</v>
      </c>
      <c r="F3" s="13">
        <v>77</v>
      </c>
      <c r="G3" s="13" cm="1">
        <f t="array" ref="G3:G24">D3:D24/D25*1976</f>
        <v>188</v>
      </c>
      <c r="H3" s="13"/>
      <c r="I3" s="16"/>
      <c r="J3" s="16"/>
      <c r="K3" s="16"/>
      <c r="L3" s="17"/>
      <c r="M3" s="16"/>
    </row>
    <row r="4" ht="60.75" spans="1:8">
      <c r="A4" s="12">
        <v>2</v>
      </c>
      <c r="B4" s="12" t="s">
        <v>399</v>
      </c>
      <c r="C4" s="12" t="s">
        <v>400</v>
      </c>
      <c r="D4" s="13">
        <v>1099</v>
      </c>
      <c r="E4" s="13">
        <v>153</v>
      </c>
      <c r="F4" s="13">
        <v>100</v>
      </c>
      <c r="G4" s="13">
        <v>245</v>
      </c>
      <c r="H4" s="13"/>
    </row>
    <row r="5" ht="40.5" spans="1:13">
      <c r="A5" s="12">
        <v>3</v>
      </c>
      <c r="B5" s="12" t="s">
        <v>401</v>
      </c>
      <c r="C5" s="12" t="s">
        <v>402</v>
      </c>
      <c r="D5" s="13">
        <v>175</v>
      </c>
      <c r="E5" s="13">
        <v>24</v>
      </c>
      <c r="F5" s="13">
        <v>16</v>
      </c>
      <c r="G5" s="13">
        <v>39</v>
      </c>
      <c r="H5" s="13"/>
      <c r="I5" s="16"/>
      <c r="J5" s="16"/>
      <c r="K5" s="16"/>
      <c r="L5" s="17"/>
      <c r="M5" s="16"/>
    </row>
    <row r="6" ht="40.5" spans="1:8">
      <c r="A6" s="12">
        <v>4</v>
      </c>
      <c r="B6" s="12" t="s">
        <v>403</v>
      </c>
      <c r="C6" s="12" t="s">
        <v>404</v>
      </c>
      <c r="D6" s="13">
        <v>498</v>
      </c>
      <c r="E6" s="13">
        <v>69</v>
      </c>
      <c r="F6" s="13">
        <v>46</v>
      </c>
      <c r="G6" s="13">
        <v>111</v>
      </c>
      <c r="H6" s="13"/>
    </row>
    <row r="7" ht="40.5" spans="1:8">
      <c r="A7" s="12">
        <v>5</v>
      </c>
      <c r="B7" s="12" t="s">
        <v>403</v>
      </c>
      <c r="C7" s="12" t="s">
        <v>405</v>
      </c>
      <c r="D7" s="13">
        <v>216</v>
      </c>
      <c r="E7" s="13">
        <v>30</v>
      </c>
      <c r="F7" s="13">
        <v>20</v>
      </c>
      <c r="G7" s="13">
        <v>48</v>
      </c>
      <c r="H7" s="13"/>
    </row>
    <row r="8" ht="40.5" spans="1:8">
      <c r="A8" s="12">
        <v>6</v>
      </c>
      <c r="B8" s="12" t="s">
        <v>403</v>
      </c>
      <c r="C8" s="12" t="s">
        <v>406</v>
      </c>
      <c r="D8" s="13">
        <v>261</v>
      </c>
      <c r="E8" s="13">
        <v>36</v>
      </c>
      <c r="F8" s="13">
        <v>24</v>
      </c>
      <c r="G8" s="13">
        <v>58</v>
      </c>
      <c r="H8" s="13"/>
    </row>
    <row r="9" ht="40.5" spans="1:8">
      <c r="A9" s="12">
        <v>7</v>
      </c>
      <c r="B9" s="12" t="s">
        <v>403</v>
      </c>
      <c r="C9" s="12" t="s">
        <v>407</v>
      </c>
      <c r="D9" s="13">
        <v>265</v>
      </c>
      <c r="E9" s="13">
        <v>37</v>
      </c>
      <c r="F9" s="13">
        <v>24</v>
      </c>
      <c r="G9" s="13">
        <v>59</v>
      </c>
      <c r="H9" s="13"/>
    </row>
    <row r="10" ht="40.5" spans="1:8">
      <c r="A10" s="12">
        <v>8</v>
      </c>
      <c r="B10" s="12" t="s">
        <v>408</v>
      </c>
      <c r="C10" s="12" t="s">
        <v>332</v>
      </c>
      <c r="D10" s="13">
        <v>251</v>
      </c>
      <c r="E10" s="13">
        <v>35</v>
      </c>
      <c r="F10" s="13">
        <v>23</v>
      </c>
      <c r="G10" s="13">
        <v>56</v>
      </c>
      <c r="H10" s="13"/>
    </row>
    <row r="11" ht="40.5" spans="1:8">
      <c r="A11" s="12">
        <v>9</v>
      </c>
      <c r="B11" s="12" t="s">
        <v>408</v>
      </c>
      <c r="C11" s="12" t="s">
        <v>409</v>
      </c>
      <c r="D11" s="13">
        <v>106</v>
      </c>
      <c r="E11" s="13">
        <v>16</v>
      </c>
      <c r="F11" s="13">
        <v>10</v>
      </c>
      <c r="G11" s="13">
        <v>24</v>
      </c>
      <c r="H11" s="13"/>
    </row>
    <row r="12" ht="40.5" spans="1:8">
      <c r="A12" s="12">
        <v>10</v>
      </c>
      <c r="B12" s="12" t="s">
        <v>410</v>
      </c>
      <c r="C12" s="12" t="s">
        <v>411</v>
      </c>
      <c r="D12" s="13">
        <v>267</v>
      </c>
      <c r="E12" s="13">
        <v>37</v>
      </c>
      <c r="F12" s="13">
        <v>25</v>
      </c>
      <c r="G12" s="13">
        <v>60</v>
      </c>
      <c r="H12" s="13"/>
    </row>
    <row r="13" ht="40.5" spans="1:8">
      <c r="A13" s="12">
        <v>11</v>
      </c>
      <c r="B13" s="12" t="s">
        <v>410</v>
      </c>
      <c r="C13" s="12" t="s">
        <v>412</v>
      </c>
      <c r="D13" s="13">
        <v>247</v>
      </c>
      <c r="E13" s="13">
        <v>34</v>
      </c>
      <c r="F13" s="13">
        <v>23</v>
      </c>
      <c r="G13" s="13">
        <v>55</v>
      </c>
      <c r="H13" s="13"/>
    </row>
    <row r="14" ht="40.5" spans="1:8">
      <c r="A14" s="12">
        <v>12</v>
      </c>
      <c r="B14" s="12" t="s">
        <v>410</v>
      </c>
      <c r="C14" s="12" t="s">
        <v>235</v>
      </c>
      <c r="D14" s="13">
        <v>1119</v>
      </c>
      <c r="E14" s="13">
        <v>156</v>
      </c>
      <c r="F14" s="13">
        <v>102</v>
      </c>
      <c r="G14" s="13">
        <v>250</v>
      </c>
      <c r="H14" s="13"/>
    </row>
    <row r="15" ht="40.5" spans="1:8">
      <c r="A15" s="12">
        <v>13</v>
      </c>
      <c r="B15" s="12" t="s">
        <v>413</v>
      </c>
      <c r="C15" s="12" t="s">
        <v>414</v>
      </c>
      <c r="D15" s="13">
        <v>290</v>
      </c>
      <c r="E15" s="13">
        <v>40</v>
      </c>
      <c r="F15" s="13">
        <v>27</v>
      </c>
      <c r="G15" s="13">
        <v>65</v>
      </c>
      <c r="H15" s="13"/>
    </row>
    <row r="16" ht="40.5" spans="1:8">
      <c r="A16" s="12">
        <v>14</v>
      </c>
      <c r="B16" s="12" t="s">
        <v>413</v>
      </c>
      <c r="C16" s="12" t="s">
        <v>415</v>
      </c>
      <c r="D16" s="13">
        <v>105</v>
      </c>
      <c r="E16" s="13">
        <v>16</v>
      </c>
      <c r="F16" s="13">
        <v>10</v>
      </c>
      <c r="G16" s="13">
        <v>23</v>
      </c>
      <c r="H16" s="13"/>
    </row>
    <row r="17" ht="40.5" spans="1:8">
      <c r="A17" s="12">
        <v>15</v>
      </c>
      <c r="B17" s="12" t="s">
        <v>413</v>
      </c>
      <c r="C17" s="12" t="s">
        <v>416</v>
      </c>
      <c r="D17" s="13">
        <v>580</v>
      </c>
      <c r="E17" s="13">
        <v>81</v>
      </c>
      <c r="F17" s="13">
        <v>53</v>
      </c>
      <c r="G17" s="13">
        <v>130</v>
      </c>
      <c r="H17" s="13"/>
    </row>
    <row r="18" ht="40.5" spans="1:8">
      <c r="A18" s="12">
        <v>16</v>
      </c>
      <c r="B18" s="12" t="s">
        <v>417</v>
      </c>
      <c r="C18" s="12" t="s">
        <v>418</v>
      </c>
      <c r="D18" s="13">
        <v>147</v>
      </c>
      <c r="E18" s="13">
        <v>20</v>
      </c>
      <c r="F18" s="13">
        <v>14</v>
      </c>
      <c r="G18" s="13">
        <v>33</v>
      </c>
      <c r="H18" s="13"/>
    </row>
    <row r="19" ht="40.5" spans="1:8">
      <c r="A19" s="12">
        <v>17</v>
      </c>
      <c r="B19" s="12" t="s">
        <v>417</v>
      </c>
      <c r="C19" s="12" t="s">
        <v>419</v>
      </c>
      <c r="D19" s="13">
        <v>131</v>
      </c>
      <c r="E19" s="13">
        <v>19</v>
      </c>
      <c r="F19" s="13">
        <v>12</v>
      </c>
      <c r="G19" s="13">
        <v>29</v>
      </c>
      <c r="H19" s="13"/>
    </row>
    <row r="20" ht="40.5" spans="1:8">
      <c r="A20" s="12">
        <v>18</v>
      </c>
      <c r="B20" s="12" t="s">
        <v>420</v>
      </c>
      <c r="C20" s="12" t="s">
        <v>421</v>
      </c>
      <c r="D20" s="13">
        <v>224</v>
      </c>
      <c r="E20" s="13">
        <v>31</v>
      </c>
      <c r="F20" s="13">
        <v>21</v>
      </c>
      <c r="G20" s="13">
        <v>50</v>
      </c>
      <c r="H20" s="13"/>
    </row>
    <row r="21" ht="40.5" spans="1:8">
      <c r="A21" s="12">
        <v>19</v>
      </c>
      <c r="B21" s="12" t="s">
        <v>420</v>
      </c>
      <c r="C21" s="12" t="s">
        <v>422</v>
      </c>
      <c r="D21" s="13">
        <v>1074</v>
      </c>
      <c r="E21" s="13">
        <v>150</v>
      </c>
      <c r="F21" s="13">
        <v>98</v>
      </c>
      <c r="G21" s="13">
        <v>240</v>
      </c>
      <c r="H21" s="13"/>
    </row>
    <row r="22" ht="40.5" spans="1:8">
      <c r="A22" s="12">
        <v>20</v>
      </c>
      <c r="B22" s="12" t="s">
        <v>420</v>
      </c>
      <c r="C22" s="12" t="s">
        <v>423</v>
      </c>
      <c r="D22" s="13">
        <v>143</v>
      </c>
      <c r="E22" s="13">
        <v>20</v>
      </c>
      <c r="F22" s="13">
        <v>13</v>
      </c>
      <c r="G22" s="13">
        <v>32</v>
      </c>
      <c r="H22" s="13"/>
    </row>
    <row r="23" ht="40.5" spans="1:8">
      <c r="A23" s="12">
        <v>21</v>
      </c>
      <c r="B23" s="12" t="s">
        <v>424</v>
      </c>
      <c r="C23" s="12" t="s">
        <v>349</v>
      </c>
      <c r="D23" s="13">
        <v>185</v>
      </c>
      <c r="E23" s="13">
        <v>26</v>
      </c>
      <c r="F23" s="13">
        <v>17</v>
      </c>
      <c r="G23" s="13">
        <v>41</v>
      </c>
      <c r="H23" s="13"/>
    </row>
    <row r="24" ht="40.5" spans="1:8">
      <c r="A24" s="12">
        <v>22</v>
      </c>
      <c r="B24" s="12" t="s">
        <v>425</v>
      </c>
      <c r="C24" s="12" t="s">
        <v>426</v>
      </c>
      <c r="D24" s="13">
        <v>626</v>
      </c>
      <c r="E24" s="13">
        <v>87</v>
      </c>
      <c r="F24" s="13">
        <v>58</v>
      </c>
      <c r="G24" s="13">
        <v>140</v>
      </c>
      <c r="H24" s="13"/>
    </row>
    <row r="25" ht="20.25" spans="1:8">
      <c r="A25" s="14"/>
      <c r="B25" s="12" t="s">
        <v>427</v>
      </c>
      <c r="C25" s="12"/>
      <c r="D25" s="12">
        <f>SUM(D3:D24)</f>
        <v>8850</v>
      </c>
      <c r="E25" s="12">
        <v>1234</v>
      </c>
      <c r="F25" s="12">
        <v>813</v>
      </c>
      <c r="G25" s="13">
        <f>SUM(_xlfn.ANCHORARRAY(G3))</f>
        <v>1976</v>
      </c>
      <c r="H25" s="12"/>
    </row>
    <row r="26" ht="20.25" spans="1:8">
      <c r="A26" s="15"/>
      <c r="B26" s="15"/>
      <c r="C26" s="15"/>
      <c r="D26" s="15"/>
      <c r="E26" s="15"/>
      <c r="F26" s="15"/>
      <c r="G26" s="15"/>
      <c r="H26" s="15"/>
    </row>
    <row r="27" ht="20.25" spans="1:8">
      <c r="A27" s="15"/>
      <c r="B27" s="15"/>
      <c r="C27" s="15"/>
      <c r="D27" s="15"/>
      <c r="E27" s="15"/>
      <c r="F27" s="15"/>
      <c r="G27" s="15"/>
      <c r="H27" s="15"/>
    </row>
    <row r="29" ht="20.25" spans="1:8">
      <c r="A29" s="15"/>
      <c r="B29" s="15"/>
      <c r="C29" s="15"/>
      <c r="D29" s="15"/>
      <c r="E29" s="15"/>
      <c r="F29" s="15"/>
      <c r="G29" s="15"/>
      <c r="H29" s="15"/>
    </row>
    <row r="31" ht="20.25" spans="1:8">
      <c r="A31" s="15"/>
      <c r="B31" s="15"/>
      <c r="C31" s="15"/>
      <c r="D31" s="15"/>
      <c r="E31" s="15"/>
      <c r="F31" s="15"/>
      <c r="G31" s="15"/>
      <c r="H31" s="15"/>
    </row>
    <row r="33" ht="20.25" spans="1:8">
      <c r="A33" s="15"/>
      <c r="B33" s="15"/>
      <c r="C33" s="15"/>
      <c r="D33" s="15"/>
      <c r="E33" s="15"/>
      <c r="F33" s="15"/>
      <c r="G33" s="15"/>
      <c r="H33" s="15"/>
    </row>
  </sheetData>
  <mergeCells count="5">
    <mergeCell ref="A1:H1"/>
    <mergeCell ref="A27:H27"/>
    <mergeCell ref="A29:H29"/>
    <mergeCell ref="A31:H31"/>
    <mergeCell ref="A33:H3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L12" sqref="L12"/>
    </sheetView>
  </sheetViews>
  <sheetFormatPr defaultColWidth="9" defaultRowHeight="14.25"/>
  <cols>
    <col min="1" max="1" width="9.625" style="1" customWidth="1"/>
    <col min="2" max="2" width="22.5" style="1" customWidth="1"/>
    <col min="3" max="9" width="20.125" style="1" customWidth="1"/>
    <col min="10" max="10" width="14" style="1" customWidth="1"/>
    <col min="11" max="16384" width="9" style="1"/>
  </cols>
  <sheetData>
    <row r="1" ht="30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6.25" spans="1:9">
      <c r="A2" s="3" t="s">
        <v>1</v>
      </c>
      <c r="B2" s="3" t="s">
        <v>428</v>
      </c>
      <c r="C2" s="3" t="s">
        <v>429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430</v>
      </c>
    </row>
    <row r="3" ht="22.5" spans="1:10">
      <c r="A3" s="3">
        <v>1</v>
      </c>
      <c r="B3" s="3" t="s">
        <v>431</v>
      </c>
      <c r="C3" s="3">
        <v>5</v>
      </c>
      <c r="D3" s="6">
        <v>1820</v>
      </c>
      <c r="E3" s="6">
        <v>254</v>
      </c>
      <c r="F3" s="6">
        <v>167</v>
      </c>
      <c r="G3" s="6">
        <v>406</v>
      </c>
      <c r="H3" s="6"/>
      <c r="I3" s="3"/>
      <c r="J3" s="10"/>
    </row>
    <row r="4" ht="22.5" spans="1:10">
      <c r="A4" s="3">
        <v>2</v>
      </c>
      <c r="B4" s="3" t="s">
        <v>432</v>
      </c>
      <c r="C4" s="3">
        <v>33</v>
      </c>
      <c r="D4" s="6">
        <v>8420</v>
      </c>
      <c r="E4" s="6">
        <v>1174</v>
      </c>
      <c r="F4" s="6">
        <v>773</v>
      </c>
      <c r="G4" s="6">
        <v>1880</v>
      </c>
      <c r="H4" s="6"/>
      <c r="I4" s="3"/>
      <c r="J4" s="10"/>
    </row>
    <row r="5" ht="22.5" spans="1:10">
      <c r="A5" s="3">
        <v>3</v>
      </c>
      <c r="B5" s="3" t="s">
        <v>433</v>
      </c>
      <c r="C5" s="3">
        <v>5</v>
      </c>
      <c r="D5" s="6">
        <v>1430</v>
      </c>
      <c r="E5" s="6">
        <v>199</v>
      </c>
      <c r="F5" s="6">
        <v>131</v>
      </c>
      <c r="G5" s="6">
        <v>319</v>
      </c>
      <c r="H5" s="6"/>
      <c r="I5" s="3"/>
      <c r="J5" s="10"/>
    </row>
    <row r="6" ht="22.5" spans="1:10">
      <c r="A6" s="3">
        <v>4</v>
      </c>
      <c r="B6" s="3" t="s">
        <v>434</v>
      </c>
      <c r="C6" s="3">
        <v>9</v>
      </c>
      <c r="D6" s="6">
        <v>3250</v>
      </c>
      <c r="E6" s="6">
        <v>453</v>
      </c>
      <c r="F6" s="6">
        <v>298</v>
      </c>
      <c r="G6" s="6">
        <v>726</v>
      </c>
      <c r="H6" s="6"/>
      <c r="I6" s="3"/>
      <c r="J6" s="10"/>
    </row>
    <row r="7" ht="22.5" spans="1:10">
      <c r="A7" s="3">
        <v>5</v>
      </c>
      <c r="B7" s="3" t="s">
        <v>435</v>
      </c>
      <c r="C7" s="3">
        <v>30</v>
      </c>
      <c r="D7" s="6">
        <v>6280</v>
      </c>
      <c r="E7" s="6">
        <v>875</v>
      </c>
      <c r="F7" s="6">
        <v>577</v>
      </c>
      <c r="G7" s="6">
        <v>1403</v>
      </c>
      <c r="H7" s="6"/>
      <c r="I7" s="3"/>
      <c r="J7" s="10"/>
    </row>
    <row r="8" ht="22.5" spans="1:10">
      <c r="A8" s="3">
        <v>6</v>
      </c>
      <c r="B8" s="3" t="s">
        <v>436</v>
      </c>
      <c r="C8" s="3">
        <v>4</v>
      </c>
      <c r="D8" s="6">
        <v>1740</v>
      </c>
      <c r="E8" s="6">
        <v>243</v>
      </c>
      <c r="F8" s="6">
        <v>160</v>
      </c>
      <c r="G8" s="6">
        <v>389</v>
      </c>
      <c r="H8" s="6"/>
      <c r="I8" s="3"/>
      <c r="J8" s="10"/>
    </row>
    <row r="9" ht="22.5" spans="1:10">
      <c r="A9" s="3">
        <v>7</v>
      </c>
      <c r="B9" s="3" t="s">
        <v>437</v>
      </c>
      <c r="C9" s="3">
        <v>10</v>
      </c>
      <c r="D9" s="6">
        <v>3050</v>
      </c>
      <c r="E9" s="6">
        <v>425</v>
      </c>
      <c r="F9" s="6">
        <v>280</v>
      </c>
      <c r="G9" s="6">
        <v>681</v>
      </c>
      <c r="H9" s="6"/>
      <c r="I9" s="3"/>
      <c r="J9" s="10"/>
    </row>
    <row r="10" ht="22.5" spans="1:10">
      <c r="A10" s="3">
        <v>8</v>
      </c>
      <c r="B10" s="3" t="s">
        <v>438</v>
      </c>
      <c r="C10" s="3">
        <v>55</v>
      </c>
      <c r="D10" s="6">
        <v>18110</v>
      </c>
      <c r="E10" s="6">
        <v>2525</v>
      </c>
      <c r="F10" s="6">
        <v>1664</v>
      </c>
      <c r="G10" s="6">
        <v>4045</v>
      </c>
      <c r="H10" s="6"/>
      <c r="I10" s="3"/>
      <c r="J10" s="10"/>
    </row>
    <row r="11" ht="22.5" spans="1:10">
      <c r="A11" s="3">
        <v>9</v>
      </c>
      <c r="B11" s="3" t="s">
        <v>439</v>
      </c>
      <c r="C11" s="3">
        <v>18</v>
      </c>
      <c r="D11" s="6">
        <v>9910</v>
      </c>
      <c r="E11" s="6">
        <v>1381</v>
      </c>
      <c r="F11" s="6">
        <v>910</v>
      </c>
      <c r="G11" s="6">
        <v>2213</v>
      </c>
      <c r="H11" s="6"/>
      <c r="I11" s="3"/>
      <c r="J11" s="10"/>
    </row>
    <row r="12" ht="22.5" spans="1:10">
      <c r="A12" s="3">
        <v>10</v>
      </c>
      <c r="B12" s="3" t="s">
        <v>440</v>
      </c>
      <c r="C12" s="3">
        <v>24</v>
      </c>
      <c r="D12" s="6">
        <v>10350</v>
      </c>
      <c r="E12" s="6">
        <v>1443</v>
      </c>
      <c r="F12" s="6">
        <v>951</v>
      </c>
      <c r="G12" s="6">
        <v>2311</v>
      </c>
      <c r="H12" s="6"/>
      <c r="I12" s="3"/>
      <c r="J12" s="10"/>
    </row>
    <row r="13" ht="22.5" spans="1:10">
      <c r="A13" s="3">
        <v>11</v>
      </c>
      <c r="B13" s="7" t="s">
        <v>441</v>
      </c>
      <c r="C13" s="3">
        <v>41</v>
      </c>
      <c r="D13" s="6">
        <v>18600</v>
      </c>
      <c r="E13" s="6">
        <v>2592</v>
      </c>
      <c r="F13" s="6">
        <v>1708</v>
      </c>
      <c r="G13" s="6">
        <v>4155</v>
      </c>
      <c r="H13" s="6"/>
      <c r="I13" s="3"/>
      <c r="J13" s="10"/>
    </row>
    <row r="14" ht="22.5" spans="1:10">
      <c r="A14" s="3">
        <v>12</v>
      </c>
      <c r="B14" s="3" t="s">
        <v>442</v>
      </c>
      <c r="C14" s="3">
        <v>79</v>
      </c>
      <c r="D14" s="6">
        <v>8190</v>
      </c>
      <c r="E14" s="6">
        <v>1142</v>
      </c>
      <c r="F14" s="6">
        <v>752</v>
      </c>
      <c r="G14" s="6">
        <v>1829</v>
      </c>
      <c r="H14" s="6"/>
      <c r="I14" s="3"/>
      <c r="J14" s="10"/>
    </row>
    <row r="15" ht="22.5" spans="1:10">
      <c r="A15" s="3">
        <v>13</v>
      </c>
      <c r="B15" s="3" t="s">
        <v>443</v>
      </c>
      <c r="C15" s="3">
        <v>22</v>
      </c>
      <c r="D15" s="6">
        <v>8850</v>
      </c>
      <c r="E15" s="6">
        <v>1234</v>
      </c>
      <c r="F15" s="6">
        <v>813</v>
      </c>
      <c r="G15" s="6">
        <v>1976</v>
      </c>
      <c r="H15" s="6"/>
      <c r="I15" s="3"/>
      <c r="J15" s="10"/>
    </row>
    <row r="16" ht="22.5" spans="1:10">
      <c r="A16" s="8" t="s">
        <v>17</v>
      </c>
      <c r="B16" s="9"/>
      <c r="C16" s="3">
        <f>SUM(C3:C15)</f>
        <v>335</v>
      </c>
      <c r="D16" s="6">
        <f>SUM(D3:D15)</f>
        <v>100000</v>
      </c>
      <c r="E16" s="6">
        <f>SUM(E3:E15)</f>
        <v>13940</v>
      </c>
      <c r="F16" s="6">
        <f>SUM(F3:F15)</f>
        <v>9184</v>
      </c>
      <c r="G16" s="6">
        <f>SUM(G3:G15)</f>
        <v>22333</v>
      </c>
      <c r="H16" s="6"/>
      <c r="I16" s="3"/>
      <c r="J16" s="11"/>
    </row>
  </sheetData>
  <mergeCells count="2">
    <mergeCell ref="A1:I1"/>
    <mergeCell ref="A16:B16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溧城</vt:lpstr>
      <vt:lpstr>昆仑</vt:lpstr>
      <vt:lpstr>天目湖</vt:lpstr>
      <vt:lpstr>古县</vt:lpstr>
      <vt:lpstr>埭头</vt:lpstr>
      <vt:lpstr>上黄</vt:lpstr>
      <vt:lpstr>戴埠</vt:lpstr>
      <vt:lpstr>别桥</vt:lpstr>
      <vt:lpstr>竹箦</vt:lpstr>
      <vt:lpstr>上兴</vt:lpstr>
      <vt:lpstr>南渡</vt:lpstr>
      <vt:lpstr>社渚</vt:lpstr>
      <vt:lpstr>现代产业园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保护 植物</dc:creator>
  <cp:lastModifiedBy>子小许谦</cp:lastModifiedBy>
  <dcterms:created xsi:type="dcterms:W3CDTF">2024-08-07T00:41:00Z</dcterms:created>
  <dcterms:modified xsi:type="dcterms:W3CDTF">2024-08-09T07:13:46Z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FF5E1EB3053141129C70E4B9353D63B0_12</vt:lpwstr>
  </property>
  <property fmtid="{D5CDD505-2E9C-101B-9397-08002B2CF9AE}" pid="3" name="KSOProductBuildVer">
    <vt:lpwstr>2052-12.1.0.17147</vt:lpwstr>
  </property>
</Properties>
</file>